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omments3.xml" ContentType="application/vnd.openxmlformats-officedocument.spreadsheetml.comments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omments4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P:\BACKUP 2024\"/>
    </mc:Choice>
  </mc:AlternateContent>
  <xr:revisionPtr revIDLastSave="0" documentId="13_ncr:1_{3DD10F30-71A0-417A-82A6-6700BDCE47E4}" xr6:coauthVersionLast="47" xr6:coauthVersionMax="47" xr10:uidLastSave="{00000000-0000-0000-0000-000000000000}"/>
  <bookViews>
    <workbookView xWindow="-120" yWindow="-120" windowWidth="29040" windowHeight="15840" tabRatio="866" activeTab="7" xr2:uid="{00000000-000D-0000-FFFF-FFFF00000000}"/>
  </bookViews>
  <sheets>
    <sheet name="Fase III Rev. 0" sheetId="1" r:id="rId1"/>
    <sheet name="Fase I-II (2)" sheetId="10" state="hidden" r:id="rId2"/>
    <sheet name="Fase III Rev 1" sheetId="4" r:id="rId3"/>
    <sheet name="Fase III Rev 2" sheetId="16" r:id="rId4"/>
    <sheet name="Hoja1" sheetId="5" state="hidden" r:id="rId5"/>
    <sheet name="Fase IV" sheetId="15" r:id="rId6"/>
    <sheet name="Fase V" sheetId="8" r:id="rId7"/>
    <sheet name="TransmiCable" sheetId="7" r:id="rId8"/>
    <sheet name="Indicadores Fase III" sheetId="12" state="hidden" r:id="rId9"/>
    <sheet name="Indicadores Fase IV" sheetId="13" state="hidden" r:id="rId10"/>
    <sheet name="Indicadores Fase V" sheetId="14" state="hidden" r:id="rId11"/>
    <sheet name="CONTINGENCIA" sheetId="6" state="hidden" r:id="rId1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27" i="16" l="1"/>
  <c r="AH43" i="15" l="1"/>
  <c r="I50" i="8"/>
  <c r="I59" i="8"/>
  <c r="I65" i="8"/>
  <c r="I73" i="8"/>
  <c r="I79" i="8"/>
  <c r="AX19" i="1"/>
  <c r="AX18" i="1"/>
  <c r="AX17" i="1"/>
  <c r="AX16" i="1"/>
  <c r="AX15" i="1"/>
  <c r="AX14" i="1"/>
  <c r="AX13" i="1"/>
  <c r="AX12" i="1"/>
  <c r="AX9" i="1"/>
  <c r="AX8" i="1"/>
  <c r="AX7" i="1"/>
  <c r="AX6" i="1"/>
  <c r="AX5" i="1"/>
  <c r="E163" i="8"/>
  <c r="E162" i="8"/>
  <c r="E161" i="8"/>
  <c r="E160" i="8"/>
  <c r="E159" i="8"/>
  <c r="E155" i="8"/>
  <c r="E154" i="8"/>
  <c r="E153" i="8"/>
  <c r="E152" i="8"/>
  <c r="E148" i="8"/>
  <c r="E147" i="8"/>
  <c r="E146" i="8"/>
  <c r="E145" i="8"/>
  <c r="E144" i="8"/>
  <c r="E140" i="8"/>
  <c r="E139" i="8"/>
  <c r="E138" i="8"/>
  <c r="E137" i="8"/>
  <c r="E129" i="8"/>
  <c r="E128" i="8"/>
  <c r="E127" i="8"/>
  <c r="E123" i="8"/>
  <c r="E122" i="8"/>
  <c r="E121" i="8"/>
  <c r="E117" i="8"/>
  <c r="E116" i="8"/>
  <c r="E115" i="8"/>
  <c r="E114" i="8"/>
  <c r="E113" i="8"/>
  <c r="E109" i="8"/>
  <c r="E108" i="8"/>
  <c r="E107" i="8"/>
  <c r="E106" i="8"/>
  <c r="E102" i="8"/>
  <c r="E101" i="8"/>
  <c r="E100" i="8"/>
  <c r="E99" i="8"/>
  <c r="E98" i="8"/>
  <c r="E94" i="8"/>
  <c r="E93" i="8"/>
  <c r="E92" i="8"/>
  <c r="E91" i="8"/>
  <c r="E85" i="8"/>
  <c r="E84" i="8"/>
  <c r="E83" i="8"/>
  <c r="E82" i="8"/>
  <c r="E81" i="8"/>
  <c r="E80" i="8"/>
  <c r="E76" i="8"/>
  <c r="E75" i="8"/>
  <c r="E74" i="8"/>
  <c r="E71" i="8"/>
  <c r="E70" i="8"/>
  <c r="E69" i="8"/>
  <c r="E68" i="8"/>
  <c r="E67" i="8"/>
  <c r="E66" i="8"/>
  <c r="E62" i="8"/>
  <c r="E61" i="8"/>
  <c r="E60" i="8"/>
  <c r="E56" i="8"/>
  <c r="E55" i="8"/>
  <c r="E54" i="8"/>
  <c r="E53" i="8"/>
  <c r="E52" i="8"/>
  <c r="E51" i="8"/>
  <c r="E47" i="8"/>
  <c r="E46" i="8"/>
  <c r="E45" i="8"/>
  <c r="E40" i="8"/>
  <c r="E39" i="8"/>
  <c r="E38" i="8"/>
  <c r="E37" i="8"/>
  <c r="E36" i="8"/>
  <c r="E32" i="8"/>
  <c r="E31" i="8"/>
  <c r="E30" i="8"/>
  <c r="E27" i="8"/>
  <c r="E26" i="8"/>
  <c r="E25" i="8"/>
  <c r="E21" i="8"/>
  <c r="E20" i="8"/>
  <c r="E17" i="8"/>
  <c r="E16" i="8"/>
  <c r="E15" i="8"/>
  <c r="E14" i="8"/>
  <c r="E13" i="8"/>
  <c r="E8" i="8"/>
  <c r="E9" i="8"/>
  <c r="E7" i="8"/>
  <c r="H50" i="8"/>
  <c r="H59" i="8"/>
  <c r="H65" i="8"/>
  <c r="H73" i="8"/>
  <c r="H79" i="8"/>
  <c r="H90" i="8"/>
  <c r="G12" i="8"/>
  <c r="G19" i="8"/>
  <c r="G24" i="8"/>
  <c r="G29" i="8"/>
  <c r="G35" i="8"/>
  <c r="G44" i="8"/>
  <c r="G50" i="8"/>
  <c r="G59" i="8"/>
  <c r="G65" i="8"/>
  <c r="G73" i="8"/>
  <c r="G79" i="8"/>
  <c r="G90" i="8"/>
  <c r="G97" i="8"/>
  <c r="G105" i="8"/>
  <c r="G112" i="8"/>
  <c r="G120" i="8"/>
  <c r="G126" i="8"/>
  <c r="G136" i="8"/>
  <c r="G143" i="8"/>
  <c r="G151" i="8"/>
  <c r="G158" i="8"/>
  <c r="F11" i="1"/>
  <c r="G11" i="1"/>
  <c r="F38" i="1"/>
  <c r="C11" i="1"/>
  <c r="D11" i="1"/>
  <c r="E11" i="1"/>
  <c r="C38" i="1"/>
  <c r="D38" i="1"/>
  <c r="E38" i="1"/>
  <c r="J4" i="5"/>
  <c r="J3" i="5"/>
  <c r="D12" i="5"/>
  <c r="C12" i="5"/>
  <c r="B11" i="1"/>
  <c r="B3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tc={3062C61B-2FB1-49B0-A945-FB6C8DABCAB4}</author>
  </authors>
  <commentList>
    <comment ref="AK20" authorId="0" shapeId="0" xr:uid="{00000000-0006-0000-0100-00000100000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Vehículo revinculado, antes estaba como flota de reserva y se pagaba como diésel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Marleni Rangel</author>
  </authors>
  <commentList>
    <comment ref="HE2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Marleni Rangel:</t>
        </r>
        <r>
          <rPr>
            <sz val="9"/>
            <color indexed="81"/>
            <rFont val="Tahoma"/>
            <family val="2"/>
          </rPr>
          <t xml:space="preserve">
OTROSI</t>
        </r>
      </text>
    </comment>
    <comment ref="GN3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Marleni Rangel:</t>
        </r>
        <r>
          <rPr>
            <sz val="9"/>
            <color indexed="81"/>
            <rFont val="Tahoma"/>
            <family val="2"/>
          </rPr>
          <t xml:space="preserve">
Aplica otrosi cambia el modelo de cálculo</t>
        </r>
      </text>
    </comment>
    <comment ref="GY5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Marleni Rangel:</t>
        </r>
        <r>
          <rPr>
            <sz val="9"/>
            <color indexed="81"/>
            <rFont val="Tahoma"/>
            <family val="2"/>
          </rPr>
          <t xml:space="preserve">
otrosi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Marleni Rangel</author>
  </authors>
  <commentList>
    <comment ref="H12" authorId="0" shapeId="0" xr:uid="{00000000-0006-0000-0500-000001000000}">
      <text>
        <r>
          <rPr>
            <b/>
            <sz val="9"/>
            <color indexed="81"/>
            <rFont val="Tahoma"/>
            <family val="2"/>
          </rPr>
          <t>Marleni Rangel:</t>
        </r>
        <r>
          <rPr>
            <sz val="9"/>
            <color indexed="81"/>
            <rFont val="Tahoma"/>
            <family val="2"/>
          </rPr>
          <t xml:space="preserve">
Se recalculó inlcuyendo descuento por contribución de energía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german arbelaez</author>
  </authors>
  <commentList>
    <comment ref="B8" authorId="0" shapeId="0" xr:uid="{449CE403-F28C-451B-B054-E764DAD9C043}">
      <text>
        <r>
          <rPr>
            <b/>
            <sz val="9"/>
            <color indexed="81"/>
            <rFont val="Tahoma"/>
            <family val="2"/>
          </rPr>
          <t>german arbelaez:</t>
        </r>
        <r>
          <rPr>
            <sz val="9"/>
            <color indexed="81"/>
            <rFont val="Tahoma"/>
            <family val="2"/>
          </rPr>
          <t xml:space="preserve">
http://www.sipg.gov.co/Sipg/Inicio/SectorHidrocarburos/Precios/PreciosCiudades/tabid/113/language/es-CO/Default.aspx</t>
        </r>
      </text>
    </comment>
    <comment ref="B13" authorId="0" shapeId="0" xr:uid="{6915C5E9-53F5-49A5-9B0F-6E79659A079A}">
      <text>
        <r>
          <rPr>
            <b/>
            <sz val="9"/>
            <color indexed="81"/>
            <rFont val="Tahoma"/>
            <family val="2"/>
          </rPr>
          <t>german arbelaez:</t>
        </r>
        <r>
          <rPr>
            <sz val="9"/>
            <color indexed="81"/>
            <rFont val="Tahoma"/>
            <family val="2"/>
          </rPr>
          <t xml:space="preserve">
https://www.grupovanti.com/co/gas+natural+vehicular+%E2%80%93+gnv/1297370398775/precio+historico+del+gas+natural+vehicular.html</t>
        </r>
      </text>
    </comment>
    <comment ref="B14" authorId="0" shapeId="0" xr:uid="{DF69A40F-F228-46B6-911C-BB758A570DCB}">
      <text>
        <r>
          <rPr>
            <b/>
            <sz val="9"/>
            <color indexed="81"/>
            <rFont val="Tahoma"/>
            <family val="2"/>
          </rPr>
          <t>german arbelaez:</t>
        </r>
        <r>
          <rPr>
            <sz val="9"/>
            <color indexed="81"/>
            <rFont val="Tahoma"/>
            <family val="2"/>
          </rPr>
          <t xml:space="preserve">
Revisar de forma constante el tema de la reducción del costo de la energía, bimestral o trimestral</t>
        </r>
      </text>
    </comment>
    <comment ref="B15" authorId="0" shapeId="0" xr:uid="{F22ED86A-7DDF-4F14-B1AE-00B9FB490A7B}">
      <text>
        <r>
          <rPr>
            <b/>
            <sz val="9"/>
            <color indexed="81"/>
            <rFont val="Tahoma"/>
            <family val="2"/>
          </rPr>
          <t>german arbelaez:</t>
        </r>
        <r>
          <rPr>
            <sz val="9"/>
            <color indexed="81"/>
            <rFont val="Tahoma"/>
            <family val="2"/>
          </rPr>
          <t xml:space="preserve">
https://www.dane.gov.co/index.php/estadisticas-por-tema/precios-y-costos/indice-de-precios-del-productor-ipp
</t>
        </r>
        <r>
          <rPr>
            <b/>
            <sz val="9"/>
            <color indexed="81"/>
            <rFont val="Tahoma"/>
            <family val="2"/>
          </rPr>
          <t>Descargar:</t>
        </r>
        <r>
          <rPr>
            <sz val="9"/>
            <color indexed="81"/>
            <rFont val="Tahoma"/>
            <family val="2"/>
          </rPr>
          <t xml:space="preserve"> Anexos
</t>
        </r>
        <r>
          <rPr>
            <b/>
            <sz val="9"/>
            <color indexed="81"/>
            <rFont val="Tahoma"/>
            <family val="2"/>
          </rPr>
          <t>Libro</t>
        </r>
        <r>
          <rPr>
            <sz val="9"/>
            <color indexed="81"/>
            <rFont val="Tahoma"/>
            <family val="2"/>
          </rPr>
          <t xml:space="preserve">: anexo_ipp_
</t>
        </r>
        <r>
          <rPr>
            <b/>
            <sz val="9"/>
            <color indexed="81"/>
            <rFont val="Tahoma"/>
            <family val="2"/>
          </rPr>
          <t>Hoja:</t>
        </r>
        <r>
          <rPr>
            <sz val="9"/>
            <color indexed="81"/>
            <rFont val="Tahoma"/>
            <family val="2"/>
          </rPr>
          <t xml:space="preserve"> 1.1.
Sección C - Industrias Manufactureras</t>
        </r>
      </text>
    </comment>
    <comment ref="B27" authorId="0" shapeId="0" xr:uid="{61D1C41E-8BAE-42A8-B126-948096E3220B}">
      <text>
        <r>
          <rPr>
            <b/>
            <sz val="9"/>
            <color indexed="81"/>
            <rFont val="Tahoma"/>
            <family val="2"/>
          </rPr>
          <t>german arbelaez:</t>
        </r>
        <r>
          <rPr>
            <sz val="9"/>
            <color indexed="81"/>
            <rFont val="Tahoma"/>
            <family val="2"/>
          </rPr>
          <t xml:space="preserve">
https://www.dane.gov.co/index.php/estadisticas-por-tema/precios-y-costos/indice-de-precios-del-productor-ipp
</t>
        </r>
        <r>
          <rPr>
            <b/>
            <sz val="9"/>
            <color indexed="81"/>
            <rFont val="Tahoma"/>
            <family val="2"/>
          </rPr>
          <t>Descargar:</t>
        </r>
        <r>
          <rPr>
            <sz val="9"/>
            <color indexed="81"/>
            <rFont val="Tahoma"/>
            <family val="2"/>
          </rPr>
          <t xml:space="preserve"> Anexos
</t>
        </r>
        <r>
          <rPr>
            <b/>
            <sz val="9"/>
            <color indexed="81"/>
            <rFont val="Tahoma"/>
            <family val="2"/>
          </rPr>
          <t>Libro:</t>
        </r>
        <r>
          <rPr>
            <sz val="9"/>
            <color indexed="81"/>
            <rFont val="Tahoma"/>
            <family val="2"/>
          </rPr>
          <t xml:space="preserve"> anexo_ipp_
</t>
        </r>
        <r>
          <rPr>
            <b/>
            <sz val="9"/>
            <color indexed="81"/>
            <rFont val="Tahoma"/>
            <family val="2"/>
          </rPr>
          <t>Hoja:</t>
        </r>
        <r>
          <rPr>
            <sz val="9"/>
            <color indexed="81"/>
            <rFont val="Tahoma"/>
            <family val="2"/>
          </rPr>
          <t xml:space="preserve"> 4.1. Índice de Precios Importados (IPI)
</t>
        </r>
        <r>
          <rPr>
            <b/>
            <sz val="9"/>
            <color indexed="81"/>
            <rFont val="Tahoma"/>
            <family val="2"/>
          </rPr>
          <t>Código 2710</t>
        </r>
      </text>
    </comment>
    <comment ref="B31" authorId="0" shapeId="0" xr:uid="{B44B7AEA-F153-439C-99EF-041600CEC575}">
      <text>
        <r>
          <rPr>
            <b/>
            <sz val="9"/>
            <color indexed="81"/>
            <rFont val="Tahoma"/>
            <family val="2"/>
          </rPr>
          <t>german arbelaez:</t>
        </r>
        <r>
          <rPr>
            <sz val="9"/>
            <color indexed="81"/>
            <rFont val="Tahoma"/>
            <family val="2"/>
          </rPr>
          <t xml:space="preserve">
https://www.dane.gov.co/index.php/estadisticas-por-tema/precios-y-costos/indice-de-precios-al-consumidor-ipc
</t>
        </r>
        <r>
          <rPr>
            <b/>
            <sz val="9"/>
            <color indexed="81"/>
            <rFont val="Tahoma"/>
            <family val="2"/>
          </rPr>
          <t>Series de empalme</t>
        </r>
      </text>
    </comment>
  </commentList>
</comments>
</file>

<file path=xl/sharedStrings.xml><?xml version="1.0" encoding="utf-8"?>
<sst xmlns="http://schemas.openxmlformats.org/spreadsheetml/2006/main" count="690" uniqueCount="269">
  <si>
    <t>BIARTICULADO</t>
  </si>
  <si>
    <t>ARTICULADO</t>
  </si>
  <si>
    <t>PADRON DUAL HIBRIDO CONSORCIO</t>
  </si>
  <si>
    <t>PADRON DUAL HIBRIDO GMOVIL</t>
  </si>
  <si>
    <t>TKMT</t>
  </si>
  <si>
    <t>PADRON DUAL HIBRIDO</t>
  </si>
  <si>
    <t>MICROBUS</t>
  </si>
  <si>
    <t>BUSETA</t>
  </si>
  <si>
    <t>BUSETON</t>
  </si>
  <si>
    <t>PADRON</t>
  </si>
  <si>
    <t>PADRON EEMB</t>
  </si>
  <si>
    <t>PADRON ETIB</t>
  </si>
  <si>
    <t>PADRON SUMA</t>
  </si>
  <si>
    <t>PADRON GAS MASIVO CAPITAL</t>
  </si>
  <si>
    <t>PADRON HIBRIDO ETIB-SUMA-EEMB</t>
  </si>
  <si>
    <t>PADRÓN GAS</t>
  </si>
  <si>
    <t xml:space="preserve">TPASZ </t>
  </si>
  <si>
    <t>USAQUÉN</t>
  </si>
  <si>
    <t>ENGATIVÁ</t>
  </si>
  <si>
    <t>FONTIBÓN</t>
  </si>
  <si>
    <t>SAN CRISTÓBAL</t>
  </si>
  <si>
    <t>SUBA ORIENTAL</t>
  </si>
  <si>
    <t>SUBA CENTRO</t>
  </si>
  <si>
    <t>CALLE 80</t>
  </si>
  <si>
    <t>TINTAL – ZONA FRANCA</t>
  </si>
  <si>
    <t>KENNEDY</t>
  </si>
  <si>
    <t>BOSA</t>
  </si>
  <si>
    <t>PERDOMO</t>
  </si>
  <si>
    <t>CIUDAD BOLÍVAR</t>
  </si>
  <si>
    <t>USME</t>
  </si>
  <si>
    <t>VAR. % TARIFA KM</t>
  </si>
  <si>
    <t>%</t>
  </si>
  <si>
    <t>ARTICULADO (I-II)</t>
  </si>
  <si>
    <t>BIARTICULADO (III)</t>
  </si>
  <si>
    <t>ARTICULADO (III)</t>
  </si>
  <si>
    <t>PADRON DUAL</t>
  </si>
  <si>
    <t>PADRON HIBRIDO</t>
  </si>
  <si>
    <t>PROMEDIO SIMPLE</t>
  </si>
  <si>
    <t>Nota: promedios simples de las variaciones de tarifas de remuneracion de kilometro Enero 2018 vs. 2019</t>
  </si>
  <si>
    <t>Tarifa Usuario -Troncal</t>
  </si>
  <si>
    <t>Tarifa Usuario Zonal</t>
  </si>
  <si>
    <t>Inflación</t>
  </si>
  <si>
    <t>Crecimiento Costos Op.</t>
  </si>
  <si>
    <t>Salario Minimo</t>
  </si>
  <si>
    <t>Subsidio Transporte</t>
  </si>
  <si>
    <t>TMVT</t>
  </si>
  <si>
    <t>Biarticulado</t>
  </si>
  <si>
    <t>Articulado</t>
  </si>
  <si>
    <t>Padron Dual Híbrido</t>
  </si>
  <si>
    <t>Padron Dual</t>
  </si>
  <si>
    <t>TMVZ</t>
  </si>
  <si>
    <t>Padron (80) Electrico</t>
  </si>
  <si>
    <t>Padron (80) Gas</t>
  </si>
  <si>
    <t>Padron (80) Híbrido</t>
  </si>
  <si>
    <t>Padron (80)</t>
  </si>
  <si>
    <t>Buseton (50)</t>
  </si>
  <si>
    <t>Buseta (40)</t>
  </si>
  <si>
    <t>Microbus (19)</t>
  </si>
  <si>
    <t>TKMZ</t>
  </si>
  <si>
    <t>OTROSI - Padron dual híbrido - Padrón híbrido</t>
  </si>
  <si>
    <t>TKMT - TKMZ</t>
  </si>
  <si>
    <t>OPERADORES TRONCALES</t>
  </si>
  <si>
    <t>SOCIEDAD INTERNACIONAL DE TRANSPORTE MASIVO</t>
  </si>
  <si>
    <t>EXPRES DEL FUTURO S.A.</t>
  </si>
  <si>
    <t xml:space="preserve">METROBUS S.A. </t>
  </si>
  <si>
    <t>SISTEMA INTEGRADO DE TRANSPORTE SI 99 S.A.</t>
  </si>
  <si>
    <t>TRANSMASIVO S.A.</t>
  </si>
  <si>
    <t>SI 02 S.A.</t>
  </si>
  <si>
    <t>ANGELCOM S.A.</t>
  </si>
  <si>
    <t>UT FASE 2</t>
  </si>
  <si>
    <t>ZONA-TAO</t>
  </si>
  <si>
    <t>CUENCA INTERMEDIA CALLE 80-SIDAUTO S.A.</t>
  </si>
  <si>
    <t>ZONA USME-CITIMOVIL</t>
  </si>
  <si>
    <t>ZONA SUR-SI03</t>
  </si>
  <si>
    <t>ZONA NORTE-UT AL NORTE FII</t>
  </si>
  <si>
    <t>ZONA SUBA-U.T. ALCAPITAL FII</t>
  </si>
  <si>
    <t>ZONA AMERICAS-ETMA</t>
  </si>
  <si>
    <t>VI ($/pas)</t>
  </si>
  <si>
    <t>VO($/km)</t>
  </si>
  <si>
    <t>VEQUIV($/pas)</t>
  </si>
  <si>
    <t>TMVZ-Revisión 15 mayo-19 a 9 de octubre-20</t>
  </si>
  <si>
    <t>TIPOLOGIA</t>
  </si>
  <si>
    <t>SOMOS BOGOTA USME SAS</t>
  </si>
  <si>
    <t>SISTEMA INTEGRADO DE OPERACIÓN DE TRANSP. SI18-SUBA SAS</t>
  </si>
  <si>
    <t>SISTEMA INTEGRADO DE OPERACIÓN DE TRANSP. SI18-NORTE SAS</t>
  </si>
  <si>
    <t>SISTEMA INTEGRADO DE OPERACIÓN DE TRANSP. SI18-CALLE 80 SAS</t>
  </si>
  <si>
    <t>TRANSINNOVA USME SAS</t>
  </si>
  <si>
    <t>BMP SUR SAS (TUNAL)</t>
  </si>
  <si>
    <t>SISTEMA INTEGRADO DE PROVISION DE FLOTA SI2018-NORTE SAS</t>
  </si>
  <si>
    <t>SISTEMA INTEGRADO DE PROVISION DE FLOTA SI2018-CALLE 80 SAS</t>
  </si>
  <si>
    <t>BMO SUR SAS (TUNAL)</t>
  </si>
  <si>
    <t>CAPITAL BUS SAS AMERICAS</t>
  </si>
  <si>
    <t>MASIVO BOGOTA SAS AMERICAS</t>
  </si>
  <si>
    <t>PADRON DIESEL</t>
  </si>
  <si>
    <t>TARIFAS TRANSMICABLE</t>
  </si>
  <si>
    <t>OPERADOR: CONSORCIO CABLEMOVIL</t>
  </si>
  <si>
    <t xml:space="preserve">VMOj </t>
  </si>
  <si>
    <t xml:space="preserve">VMAj  Sin Elmc </t>
  </si>
  <si>
    <t xml:space="preserve">VMAj Con Elmc </t>
  </si>
  <si>
    <t xml:space="preserve">VEPj </t>
  </si>
  <si>
    <t xml:space="preserve">VHOj </t>
  </si>
  <si>
    <t xml:space="preserve">VHMj  Con Elmc </t>
  </si>
  <si>
    <t>OTROSÍ ESTRUCTURAL</t>
  </si>
  <si>
    <t>PADRON DUAL DIESEL</t>
  </si>
  <si>
    <t>ETAPA I</t>
  </si>
  <si>
    <t>PROVISION</t>
  </si>
  <si>
    <t>CONCESIONARIO</t>
  </si>
  <si>
    <t>UNIDAD FUNCIONAL</t>
  </si>
  <si>
    <t>TARIFA</t>
  </si>
  <si>
    <t>CELSIA MOVE S.A.S.</t>
  </si>
  <si>
    <t>TMVIZ</t>
  </si>
  <si>
    <t>TMVAZ</t>
  </si>
  <si>
    <t>OPERACIÓN</t>
  </si>
  <si>
    <t>GRAN AMÉRICAS FONTIBÓN 1 S.A.S.</t>
  </si>
  <si>
    <t>TMVDZ</t>
  </si>
  <si>
    <t>TPASZ</t>
  </si>
  <si>
    <t>ELECTRIBÚS BOGOTÁ FONTIBÓN II S.A.S.</t>
  </si>
  <si>
    <t xml:space="preserve"> E-SOMOS FONTIBÓN S.A.S.</t>
  </si>
  <si>
    <t>ELECTRIBÚS BOGOTÁ  USME I S.A.S.</t>
  </si>
  <si>
    <t>E-SOMOS ALIMENTACIÓN S.A.S.</t>
  </si>
  <si>
    <t>ETAPA II</t>
  </si>
  <si>
    <t xml:space="preserve">GMASIVO 10 S.A.S. </t>
  </si>
  <si>
    <t xml:space="preserve">EMASIVO 10 S.A.S. </t>
  </si>
  <si>
    <t>TMSPZ</t>
  </si>
  <si>
    <t xml:space="preserve">GRAN AMÉRICAS USME PROVISIÓN S.A.S. </t>
  </si>
  <si>
    <t>GRAN AMÉRICAS USME S.A.S.</t>
  </si>
  <si>
    <t xml:space="preserve">GMASIVO 16 S.A.S </t>
  </si>
  <si>
    <t xml:space="preserve">EMASIVO 16 S.A.S </t>
  </si>
  <si>
    <t>Segunda revisión</t>
  </si>
  <si>
    <t>OPERACIÓN TRONCAL</t>
  </si>
  <si>
    <t>Biarticulado Euro V</t>
  </si>
  <si>
    <t>Articulado Euro V</t>
  </si>
  <si>
    <t>Padrón Dual Diesel Euro V</t>
  </si>
  <si>
    <t>Padron Dual Diesel Euro VI</t>
  </si>
  <si>
    <t>Biarticulado Gas Euro VI</t>
  </si>
  <si>
    <t>Articulado Gas Euro VI</t>
  </si>
  <si>
    <t xml:space="preserve">Padron Dual Gas </t>
  </si>
  <si>
    <t>Articulado Eléctrico Euro VI</t>
  </si>
  <si>
    <t>Padrón Dual Eléctrico Euro VI</t>
  </si>
  <si>
    <t>Biarticulado Diesel</t>
  </si>
  <si>
    <t xml:space="preserve">Articulado Diesel </t>
  </si>
  <si>
    <t>Padrón Dual Diesel</t>
  </si>
  <si>
    <t>Padrón Dual Híbrido</t>
  </si>
  <si>
    <t xml:space="preserve">Biarticulado Gas </t>
  </si>
  <si>
    <t xml:space="preserve">Articulado Gas </t>
  </si>
  <si>
    <t xml:space="preserve">Articulado Eléctrico </t>
  </si>
  <si>
    <t xml:space="preserve">Padron Dual Eléctrico </t>
  </si>
  <si>
    <t>OPERACIÓN NO TRONCAL (ZONAL)</t>
  </si>
  <si>
    <t>Padrón Gas Euro VI</t>
  </si>
  <si>
    <t>Padrón Diesel Euro V</t>
  </si>
  <si>
    <t>Busetón Diesel Euro V</t>
  </si>
  <si>
    <t>Buseta Diesel Euro V</t>
  </si>
  <si>
    <t>Microbus Diesel Euro IV</t>
  </si>
  <si>
    <t>Padron  Diesel Euro VI</t>
  </si>
  <si>
    <t>Buseton Gas Euro VI</t>
  </si>
  <si>
    <t>Padron  Eléctrico Euro VI</t>
  </si>
  <si>
    <t xml:space="preserve">Buseton Eléctrico </t>
  </si>
  <si>
    <t xml:space="preserve">Buseta Eléctrico </t>
  </si>
  <si>
    <t>Padrón Eléctrico -ETIB</t>
  </si>
  <si>
    <t>Padrón Eléctrico-EEMB</t>
  </si>
  <si>
    <t>Padrón Híbrido</t>
  </si>
  <si>
    <t xml:space="preserve">Padrón Diesel </t>
  </si>
  <si>
    <t>Busetón Diesel</t>
  </si>
  <si>
    <t>Buseta Diesel</t>
  </si>
  <si>
    <t>Microbus Diesel</t>
  </si>
  <si>
    <t>Padrón Gas</t>
  </si>
  <si>
    <t xml:space="preserve">Busetón  Gas </t>
  </si>
  <si>
    <t xml:space="preserve">Padron  Eléctrico </t>
  </si>
  <si>
    <t xml:space="preserve">Busetón  Eléctrico </t>
  </si>
  <si>
    <t xml:space="preserve">Buseta  Eléctrico </t>
  </si>
  <si>
    <t>TKMZ POSICIONAMIENTO (CON OTROSÍ MAY/19)</t>
  </si>
  <si>
    <t>PADRON ELECTRICO MASIVO CAPITAL</t>
  </si>
  <si>
    <t>TARIFAS INICIALES DEL CONTRATO</t>
  </si>
  <si>
    <t>TKMT (KILÓMETRO TRONCAL)</t>
  </si>
  <si>
    <t>TKMZ - (KILOMETRO ZONAL)</t>
  </si>
  <si>
    <t>TMVT - VEHICULO TRONCAL</t>
  </si>
  <si>
    <t>TMVZ - VEHICULO ZONAL</t>
  </si>
  <si>
    <t>TPASZ - PASAJERO</t>
  </si>
  <si>
    <t>PRIMERA REVISION DE CANASTA DE COSTOS</t>
  </si>
  <si>
    <t>A PARTIR DE JUN/19 SE UNIFICÓ LA KILÓMETRO Y SÓLO APLICA LA CORRESPONDIENTE A LA ULTIMA REVISIÓN DE CANASTA DE COSTOS. ANTES LA TARIFA KM APLICABA TAMBIÉN SEGÚN FECHA DE VINCULACIÓN</t>
  </si>
  <si>
    <t>TKMT - KILOMETRO TRONCAL</t>
  </si>
  <si>
    <t>TKMZ - KILOMETRO ZONAL</t>
  </si>
  <si>
    <t>Padrón Diessel Euro VI ETIB</t>
  </si>
  <si>
    <t>Padrón eléctrico ETIB</t>
  </si>
  <si>
    <t>Padrón eléctrico EEMB</t>
  </si>
  <si>
    <t>Padrón Gas Euro VI SUMA</t>
  </si>
  <si>
    <t>CONNEXIÓN MÓVIL S.A. 160 veh. Articulados</t>
  </si>
  <si>
    <t>CONNEXIÓN MÓVIL S.A. 48 veh. Nuevos biarticulados</t>
  </si>
  <si>
    <t>TARIFAS OPERADORES FASE V, 2022</t>
  </si>
  <si>
    <t xml:space="preserve"> </t>
  </si>
  <si>
    <t>ETAPA III</t>
  </si>
  <si>
    <t>ZMP FONTIBÓN III S.A.S.</t>
  </si>
  <si>
    <t>ZMO Fontibón III S.A.S.</t>
  </si>
  <si>
    <t>FONTIBON ZE S.A.S.</t>
  </si>
  <si>
    <t>FONTIBÓN ZE S.A.S</t>
  </si>
  <si>
    <t>MUEVE FONTIBON S.A.S.</t>
  </si>
  <si>
    <t>VGMOBILITY PERDOMO S.A.S.</t>
  </si>
  <si>
    <t>OPERADORA DISTRITAL DE TRANSPORTE S.A.S.</t>
  </si>
  <si>
    <t>USME ZE S.A.S.</t>
  </si>
  <si>
    <t>MUEVE USME S.A.S.</t>
  </si>
  <si>
    <t>ZMP FONTIBÓN V S.A.S.</t>
  </si>
  <si>
    <t>ZMO Fontibón V S.A.S.</t>
  </si>
  <si>
    <t xml:space="preserve">Variable </t>
  </si>
  <si>
    <t xml:space="preserve"> Padrón eléctrico</t>
  </si>
  <si>
    <t xml:space="preserve"> Busetón eléctrico</t>
  </si>
  <si>
    <t xml:space="preserve"> Padrón - Gas Euro VI</t>
  </si>
  <si>
    <t xml:space="preserve"> Busetón - Diesel Euro VI</t>
  </si>
  <si>
    <t>3 22</t>
  </si>
  <si>
    <t>Modelo Actualización Tarifas Fase V</t>
  </si>
  <si>
    <t>Indicadores</t>
  </si>
  <si>
    <t>Índices de Combustibles</t>
  </si>
  <si>
    <t>Precio máximo en planta de abastecimiento mayorista</t>
  </si>
  <si>
    <t>Transporte de la planta de abastecimiento mayorista a estación</t>
  </si>
  <si>
    <t>Total estructura de precios del combustible</t>
  </si>
  <si>
    <t>Gas Natural Vehícular</t>
  </si>
  <si>
    <t>Energía Eléctrica (IPP Oferta Nacional) 1.1 sección c industrias manufactureras</t>
  </si>
  <si>
    <t>Índice Neumáticos</t>
  </si>
  <si>
    <t>IPP - (Llantas y Neumáticos de Caucho - cod. 36100) 2.1</t>
  </si>
  <si>
    <t>Índice Lubricantes</t>
  </si>
  <si>
    <t>IPP - (Elaboración Productos derivados del Petróleo - cod. 33380) 2.1</t>
  </si>
  <si>
    <t>Índices Mantenimiento</t>
  </si>
  <si>
    <t>IPP - (Carrocerías para vehículos automotores, fabricación de remolques y semirremolques (OIT) - cod. 49210) 2.1</t>
  </si>
  <si>
    <t>IPP - (Cojinetes, engranajes, trenes de engranaje y piezas de trasmisión (OIT) - cod. 43300) 2.1</t>
  </si>
  <si>
    <t>IPP - (Partes, piezas y accesorios para vehículos automotores y sus motores (OIT) - cod. 2930) 2.1</t>
  </si>
  <si>
    <t>IPP - (Vehículos automores y sus motores - cod. 2910) 2.1</t>
  </si>
  <si>
    <t>Índice Inflación</t>
  </si>
  <si>
    <t>IPC</t>
  </si>
  <si>
    <t>Salario Mínimo Legal Vigente</t>
  </si>
  <si>
    <t>Índices de actualización</t>
  </si>
  <si>
    <t>Tecnología Eléctrica</t>
  </si>
  <si>
    <t>Enérgetico</t>
  </si>
  <si>
    <t>Neumáticos</t>
  </si>
  <si>
    <t>Lubricantes</t>
  </si>
  <si>
    <t>Mantenimiento</t>
  </si>
  <si>
    <t>Salario mínimo</t>
  </si>
  <si>
    <t>Tecnología Gas Euro VI</t>
  </si>
  <si>
    <t>Tecnología Diesel Euro VI</t>
  </si>
  <si>
    <t>IPP - (Fabricación de motores, generadores y transformadores eléctricos (IPI) - cod. 2710) 4.1</t>
  </si>
  <si>
    <t>,</t>
  </si>
  <si>
    <t>OPERADOR: OPERADORA DISTRITAL DE TRANSPORTE</t>
  </si>
  <si>
    <t xml:space="preserve">VHMj </t>
  </si>
  <si>
    <t>RAOPj</t>
  </si>
  <si>
    <t>RAMj</t>
  </si>
  <si>
    <t>Enero</t>
  </si>
  <si>
    <t>Biarticulado Diesel GMOVIL</t>
  </si>
  <si>
    <t>Padrón Eléctrico -MASIVO CAPITAL (Diesel)</t>
  </si>
  <si>
    <t>Padron Diesel</t>
  </si>
  <si>
    <t>TARIFAS OPERADORES TRONCALES FASE I Y II, NUEVA ESTRUCTURACION OPERACIÓN TRONCAL</t>
  </si>
  <si>
    <t>VIGENTES DEL 10 DE AGOSTO AL 9 DE SEPTIEMBRE DE 2024</t>
  </si>
  <si>
    <t>INDEXADAS</t>
  </si>
  <si>
    <t>Proveedores troncales</t>
  </si>
  <si>
    <t>ARTICULADO  DIESEL</t>
  </si>
  <si>
    <t>BIARTICULADO  DIESEL</t>
  </si>
  <si>
    <t>SISTEMA INTEGRADO DE PROVISION DE FLOTA SI2018-SUBA SAS</t>
  </si>
  <si>
    <t>BIARTICULADO  GAS</t>
  </si>
  <si>
    <t>ARTICULADO  GAS</t>
  </si>
  <si>
    <t>Operadores troncales</t>
  </si>
  <si>
    <t>TKMT (Utilizando IPP preliminares)</t>
  </si>
  <si>
    <t>ARTICULADO DIESEL</t>
  </si>
  <si>
    <t>BIARTICULADO DIESEL</t>
  </si>
  <si>
    <t>BIARTICULADO GAS</t>
  </si>
  <si>
    <t>ARTICULADO GAS</t>
  </si>
  <si>
    <t>TOVT</t>
  </si>
  <si>
    <t>TAS</t>
  </si>
  <si>
    <t>BMP SUR SAS</t>
  </si>
  <si>
    <t>MASIVO BOGOTA SAS</t>
  </si>
  <si>
    <t>AJUSTE DE TARIFAS POR KILÓMETRO -TKMT (Utilizando IPP definitivos)</t>
  </si>
  <si>
    <t>TKMT (Utilizando IPP definitivos)</t>
  </si>
  <si>
    <t xml:space="preserve">FLOTA VINCULADA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</si>
</sst>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3">
    <numFmt numFmtId="6" formatCode="&quot;$&quot;\ #,##0;[Red]\-&quot;$&quot;\ #,##0"/>
    <numFmt numFmtId="8" formatCode="&quot;$&quot;\ #,##0.00;[Red]\-&quot;$&quot;\ #,##0.00"/>
    <numFmt numFmtId="42" formatCode="_-&quot;$&quot;\ * #,##0_-;\-&quot;$&quot;\ * #,##0_-;_-&quot;$&quot;\ * &quot;-&quot;_-;_-@_-"/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* #,##0.00_-;\-&quot;$&quot;* #,##0.00_-;_-&quot;$&quot;* &quot;-&quot;??_-;_-@_-"/>
    <numFmt numFmtId="165" formatCode="_(&quot;$&quot;\ * #,##0.00_);_(&quot;$&quot;\ * \(#,##0.00\);_(&quot;$&quot;\ * &quot;-&quot;??_);_(@_)"/>
    <numFmt numFmtId="166" formatCode="_-* #,##0\ _€_-;\-* #,##0\ _€_-;_-* &quot;-&quot;\ _€_-;_-@_-"/>
    <numFmt numFmtId="167" formatCode="_-* #,##0.00\ _€_-;\-* #,##0.00\ _€_-;_-* &quot;-&quot;??\ _€_-;_-@_-"/>
    <numFmt numFmtId="168" formatCode="[$$-C09]#,##0.00;[Red]\-[$$-C09]#,##0.00"/>
    <numFmt numFmtId="169" formatCode="_-* #,##0\ _P_t_a_-;\-* #,##0\ _P_t_a_-;_-* &quot;-&quot;\ _P_t_a_-;_-@_-"/>
    <numFmt numFmtId="170" formatCode="_-* #,##0.00_-;\-* #,##0.00_-;_-* &quot;-&quot;_-;_-@_-"/>
    <numFmt numFmtId="171" formatCode="_-* #,##0.0_-;\-* #,##0.0_-;_-* &quot;-&quot;_-;_-@_-"/>
    <numFmt numFmtId="172" formatCode="_ * #,##0_ ;_ * \-#,##0_ ;_ * &quot;-&quot;_ ;_ @_ "/>
    <numFmt numFmtId="173" formatCode="_-* #,##0.00\ _P_t_a_-;\-* #,##0.00\ _P_t_a_-;_-* &quot;-&quot;??\ _P_t_a_-;_-@_-"/>
    <numFmt numFmtId="174" formatCode="_-* #,##0.00\ [$€-1]_-;\-* #,##0.00\ [$€-1]_-;_-* &quot;-&quot;??\ [$€-1]_-"/>
    <numFmt numFmtId="175" formatCode="_ &quot;$&quot;\ * #,##0.00_ ;_ &quot;$&quot;\ * \-#,##0.00_ ;_ &quot;$&quot;\ * &quot;-&quot;??_ ;_ @_ "/>
    <numFmt numFmtId="176" formatCode="_ * #,##0.00_ ;_ * \-#,##0.00_ ;_ * &quot;-&quot;??_ ;_ @_ "/>
    <numFmt numFmtId="177" formatCode="_ [$€-2]\ * #,##0.00_ ;_ [$€-2]\ * \-#,##0.00_ ;_ [$€-2]\ * &quot;-&quot;??_ "/>
    <numFmt numFmtId="178" formatCode="0.0%"/>
    <numFmt numFmtId="179" formatCode="_-&quot;$&quot;\ * #,##0.00_-;\-&quot;$&quot;\ * #,##0.00_-;_-&quot;$&quot;\ * &quot;-&quot;_-;_-@_-"/>
    <numFmt numFmtId="180" formatCode="_-* #,##0_-;\-* #,##0_-;_-* &quot;-&quot;??_-;_-@_-"/>
    <numFmt numFmtId="181" formatCode="_(* #,##0_);_(* \(#,##0\);_(* &quot;-&quot;??_);_(@_)"/>
    <numFmt numFmtId="182" formatCode="_-* #,##0.000_-;\-* #,##0.000_-;_-* &quot;-&quot;_-;_-@_-"/>
    <numFmt numFmtId="183" formatCode="_-* #,##0.0_-;\-* #,##0.0_-;_-* &quot;-&quot;??_-;_-@_-"/>
    <numFmt numFmtId="184" formatCode="0.000%"/>
    <numFmt numFmtId="185" formatCode="0.0000%"/>
    <numFmt numFmtId="186" formatCode="_-* #,##0.000000_-;\-* #,##0.000000_-;_-* &quot;-&quot;_-;_-@_-"/>
    <numFmt numFmtId="187" formatCode="_-* #,##0.00\ &quot;pta&quot;_-;\-* #,##0.00\ &quot;pta&quot;_-;_-* &quot;-&quot;??\ &quot;pta&quot;_-;_-@_-"/>
    <numFmt numFmtId="188" formatCode="_-* #,##0.00\ [$€]_-;\-* #,##0.00\ [$€]_-;_-* &quot;-&quot;??\ [$€]_-;_-@_-"/>
    <numFmt numFmtId="189" formatCode="_-* #,##0.00000000_-;\-* #,##0.00000000_-;_-* &quot;-&quot;??_-;_-@_-"/>
    <numFmt numFmtId="190" formatCode="_-* #,##0.000000000000_-;\-* #,##0.000000000000_-;_-* &quot;-&quot;??_-;_-@_-"/>
  </numFmts>
  <fonts count="6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theme="10"/>
      <name val="Arial"/>
      <family val="2"/>
    </font>
    <font>
      <b/>
      <sz val="11"/>
      <color theme="0"/>
      <name val="Arial"/>
      <family val="2"/>
    </font>
    <font>
      <b/>
      <sz val="12"/>
      <color theme="1"/>
      <name val="Tahoma"/>
      <family val="2"/>
    </font>
    <font>
      <sz val="12"/>
      <color theme="1"/>
      <name val="Tahoma"/>
      <family val="2"/>
    </font>
    <font>
      <sz val="12"/>
      <name val="Tahoma"/>
      <family val="2"/>
    </font>
    <font>
      <b/>
      <sz val="12"/>
      <name val="Tahoma"/>
      <family val="2"/>
    </font>
    <font>
      <sz val="9"/>
      <name val="Tahoma"/>
      <family val="2"/>
    </font>
    <font>
      <sz val="11"/>
      <color theme="1"/>
      <name val="Arial"/>
      <family val="2"/>
    </font>
    <font>
      <b/>
      <sz val="11"/>
      <color rgb="FFFFFFFF"/>
      <name val="Arial"/>
      <family val="2"/>
    </font>
    <font>
      <b/>
      <sz val="11"/>
      <color theme="1"/>
      <name val="Arial"/>
      <family val="2"/>
    </font>
    <font>
      <sz val="11"/>
      <color rgb="FFFFFFFF"/>
      <name val="Arial"/>
      <family val="2"/>
    </font>
    <font>
      <sz val="11"/>
      <color rgb="FF015952"/>
      <name val="Arial"/>
      <family val="2"/>
    </font>
    <font>
      <sz val="11"/>
      <color rgb="FF000000"/>
      <name val="Arial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b/>
      <sz val="10"/>
      <color rgb="FFFF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b/>
      <sz val="11"/>
      <color rgb="FFFFFFFF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2"/>
      <color theme="4" tint="-0.499984740745262"/>
      <name val="Arial"/>
      <family val="2"/>
    </font>
    <font>
      <b/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u/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0"/>
      <name val="Arial"/>
      <family val="2"/>
    </font>
    <font>
      <b/>
      <sz val="18"/>
      <color theme="1"/>
      <name val="Calibri"/>
      <family val="2"/>
      <scheme val="minor"/>
    </font>
    <font>
      <sz val="16"/>
      <color theme="0"/>
      <name val="Calibri"/>
      <family val="2"/>
      <scheme val="minor"/>
    </font>
    <font>
      <sz val="11"/>
      <color rgb="FF0000CC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theme="3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b/>
      <sz val="10"/>
      <color rgb="FFFFFFFF"/>
      <name val="Arial"/>
      <family val="2"/>
    </font>
    <font>
      <sz val="13"/>
      <name val="Calibri"/>
      <family val="2"/>
      <scheme val="minor"/>
    </font>
    <font>
      <sz val="1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color theme="1"/>
      <name val="Arial"/>
      <family val="2"/>
    </font>
    <font>
      <b/>
      <sz val="9"/>
      <color rgb="FFFF0000"/>
      <name val="Arial"/>
      <family val="2"/>
    </font>
    <font>
      <b/>
      <sz val="9"/>
      <color theme="1"/>
      <name val="Arial"/>
      <family val="2"/>
    </font>
    <font>
      <b/>
      <sz val="12"/>
      <color theme="4" tint="-0.499984740745262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6"/>
      <name val="Calibri"/>
      <family val="2"/>
      <scheme val="minor"/>
    </font>
  </fonts>
  <fills count="55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015952"/>
        <bgColor rgb="FF000000"/>
      </patternFill>
    </fill>
    <fill>
      <patternFill patternType="solid">
        <fgColor rgb="FF707070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rgb="FF002060"/>
        <bgColor rgb="FF000000"/>
      </patternFill>
    </fill>
    <fill>
      <patternFill patternType="solid">
        <fgColor rgb="FF00206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1F4E78"/>
        <bgColor rgb="FF000000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rgb="FF00000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-0.249977111117893"/>
        <bgColor rgb="FF000000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B0F0"/>
        <bgColor rgb="FF000000"/>
      </patternFill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dashed">
        <color indexed="64"/>
      </diagonal>
    </border>
    <border>
      <left/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53">
    <xf numFmtId="0" fontId="0" fillId="0" borderId="0"/>
    <xf numFmtId="0" fontId="1" fillId="0" borderId="0"/>
    <xf numFmtId="0" fontId="1" fillId="0" borderId="0"/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9" fontId="1" fillId="0" borderId="0" applyFont="0" applyFill="0" applyBorder="0" applyAlignment="0" applyProtection="0"/>
    <xf numFmtId="41" fontId="4" fillId="0" borderId="0" applyFont="0" applyFill="0" applyBorder="0" applyAlignment="0" applyProtection="0"/>
    <xf numFmtId="0" fontId="5" fillId="0" borderId="0"/>
    <xf numFmtId="174" fontId="5" fillId="0" borderId="0" applyFont="0" applyFill="0" applyBorder="0" applyAlignment="0" applyProtection="0"/>
    <xf numFmtId="174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173" fontId="5" fillId="0" borderId="0" applyFont="0" applyFill="0" applyBorder="0" applyAlignment="0" applyProtection="0"/>
    <xf numFmtId="166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1" fontId="4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68" fontId="1" fillId="0" borderId="0"/>
    <xf numFmtId="0" fontId="1" fillId="0" borderId="0"/>
    <xf numFmtId="0" fontId="1" fillId="0" borderId="0"/>
    <xf numFmtId="0" fontId="1" fillId="0" borderId="0"/>
    <xf numFmtId="168" fontId="1" fillId="0" borderId="0"/>
    <xf numFmtId="0" fontId="4" fillId="0" borderId="0"/>
    <xf numFmtId="9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3" fontId="5" fillId="0" borderId="0" applyFont="0" applyFill="0" applyBorder="0" applyAlignment="0" applyProtection="0"/>
    <xf numFmtId="173" fontId="5" fillId="0" borderId="0" applyFont="0" applyFill="0" applyBorder="0" applyAlignment="0" applyProtection="0"/>
    <xf numFmtId="173" fontId="5" fillId="0" borderId="0" applyFont="0" applyFill="0" applyBorder="0" applyAlignment="0" applyProtection="0"/>
    <xf numFmtId="173" fontId="5" fillId="0" borderId="0" applyFont="0" applyFill="0" applyBorder="0" applyAlignment="0" applyProtection="0"/>
    <xf numFmtId="173" fontId="5" fillId="0" borderId="0" applyFont="0" applyFill="0" applyBorder="0" applyAlignment="0" applyProtection="0"/>
    <xf numFmtId="173" fontId="5" fillId="0" borderId="0" applyFont="0" applyFill="0" applyBorder="0" applyAlignment="0" applyProtection="0"/>
    <xf numFmtId="173" fontId="5" fillId="0" borderId="0" applyFont="0" applyFill="0" applyBorder="0" applyAlignment="0" applyProtection="0"/>
    <xf numFmtId="173" fontId="5" fillId="0" borderId="0" applyFont="0" applyFill="0" applyBorder="0" applyAlignment="0" applyProtection="0"/>
    <xf numFmtId="173" fontId="5" fillId="0" borderId="0" applyFont="0" applyFill="0" applyBorder="0" applyAlignment="0" applyProtection="0"/>
    <xf numFmtId="173" fontId="5" fillId="0" borderId="0" applyFont="0" applyFill="0" applyBorder="0" applyAlignment="0" applyProtection="0"/>
    <xf numFmtId="173" fontId="5" fillId="0" borderId="0" applyFont="0" applyFill="0" applyBorder="0" applyAlignment="0" applyProtection="0"/>
    <xf numFmtId="173" fontId="5" fillId="0" borderId="0" applyFont="0" applyFill="0" applyBorder="0" applyAlignment="0" applyProtection="0"/>
    <xf numFmtId="173" fontId="5" fillId="0" borderId="0" applyFont="0" applyFill="0" applyBorder="0" applyAlignment="0" applyProtection="0"/>
    <xf numFmtId="42" fontId="4" fillId="0" borderId="0" applyFont="0" applyFill="0" applyBorder="0" applyAlignment="0" applyProtection="0"/>
    <xf numFmtId="0" fontId="1" fillId="0" borderId="0"/>
    <xf numFmtId="43" fontId="4" fillId="0" borderId="0" applyFont="0" applyFill="0" applyBorder="0" applyAlignment="0" applyProtection="0"/>
    <xf numFmtId="0" fontId="44" fillId="0" borderId="0" applyNumberFormat="0" applyFill="0" applyBorder="0" applyAlignment="0" applyProtection="0"/>
    <xf numFmtId="0" fontId="45" fillId="25" borderId="0" applyNumberFormat="0" applyBorder="0" applyAlignment="0" applyProtection="0"/>
    <xf numFmtId="0" fontId="46" fillId="27" borderId="29" applyNumberFormat="0" applyAlignment="0" applyProtection="0"/>
    <xf numFmtId="0" fontId="49" fillId="0" borderId="31" applyNumberFormat="0" applyFill="0" applyAlignment="0" applyProtection="0"/>
    <xf numFmtId="0" fontId="29" fillId="0" borderId="33" applyNumberFormat="0" applyFill="0" applyAlignment="0" applyProtection="0"/>
    <xf numFmtId="0" fontId="36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36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36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36" fillId="42" borderId="0" applyNumberFormat="0" applyBorder="0" applyAlignment="0" applyProtection="0"/>
    <xf numFmtId="0" fontId="4" fillId="43" borderId="0" applyNumberFormat="0" applyBorder="0" applyAlignment="0" applyProtection="0"/>
    <xf numFmtId="0" fontId="4" fillId="44" borderId="0" applyNumberFormat="0" applyBorder="0" applyAlignment="0" applyProtection="0"/>
    <xf numFmtId="0" fontId="36" fillId="46" borderId="0" applyNumberFormat="0" applyBorder="0" applyAlignment="0" applyProtection="0"/>
    <xf numFmtId="0" fontId="4" fillId="47" borderId="0" applyNumberFormat="0" applyBorder="0" applyAlignment="0" applyProtection="0"/>
    <xf numFmtId="0" fontId="4" fillId="48" borderId="0" applyNumberFormat="0" applyBorder="0" applyAlignment="0" applyProtection="0"/>
    <xf numFmtId="0" fontId="36" fillId="50" borderId="0" applyNumberFormat="0" applyBorder="0" applyAlignment="0" applyProtection="0"/>
    <xf numFmtId="0" fontId="4" fillId="51" borderId="0" applyNumberFormat="0" applyBorder="0" applyAlignment="0" applyProtection="0"/>
    <xf numFmtId="0" fontId="4" fillId="52" borderId="0" applyNumberFormat="0" applyBorder="0" applyAlignment="0" applyProtection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187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0" fontId="36" fillId="33" borderId="0" applyNumberFormat="0" applyBorder="0" applyAlignment="0" applyProtection="0"/>
    <xf numFmtId="0" fontId="36" fillId="37" borderId="0" applyNumberFormat="0" applyBorder="0" applyAlignment="0" applyProtection="0"/>
    <xf numFmtId="0" fontId="36" fillId="41" borderId="0" applyNumberFormat="0" applyBorder="0" applyAlignment="0" applyProtection="0"/>
    <xf numFmtId="0" fontId="36" fillId="45" borderId="0" applyNumberFormat="0" applyBorder="0" applyAlignment="0" applyProtection="0"/>
    <xf numFmtId="0" fontId="36" fillId="49" borderId="0" applyNumberFormat="0" applyBorder="0" applyAlignment="0" applyProtection="0"/>
    <xf numFmtId="0" fontId="36" fillId="53" borderId="0" applyNumberFormat="0" applyBorder="0" applyAlignment="0" applyProtection="0"/>
    <xf numFmtId="0" fontId="48" fillId="28" borderId="29" applyNumberFormat="0" applyAlignment="0" applyProtection="0"/>
    <xf numFmtId="188" fontId="1" fillId="0" borderId="0" applyFont="0" applyFill="0" applyBorder="0" applyAlignment="0" applyProtection="0"/>
    <xf numFmtId="188" fontId="1" fillId="0" borderId="0" applyFont="0" applyFill="0" applyBorder="0" applyAlignment="0" applyProtection="0"/>
    <xf numFmtId="0" fontId="50" fillId="26" borderId="0" applyNumberFormat="0" applyBorder="0" applyAlignment="0" applyProtection="0"/>
    <xf numFmtId="0" fontId="4" fillId="0" borderId="0"/>
    <xf numFmtId="0" fontId="4" fillId="29" borderId="32" applyNumberFormat="0" applyFont="0" applyAlignment="0" applyProtection="0"/>
    <xf numFmtId="0" fontId="47" fillId="28" borderId="30" applyNumberFormat="0" applyAlignment="0" applyProtection="0"/>
    <xf numFmtId="0" fontId="51" fillId="0" borderId="0" applyNumberFormat="0" applyFill="0" applyBorder="0" applyAlignment="0" applyProtection="0"/>
    <xf numFmtId="0" fontId="19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3" fontId="52" fillId="54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311">
    <xf numFmtId="0" fontId="0" fillId="0" borderId="0" xfId="0"/>
    <xf numFmtId="17" fontId="7" fillId="10" borderId="0" xfId="1" applyNumberFormat="1" applyFont="1" applyFill="1" applyAlignment="1">
      <alignment horizontal="center"/>
    </xf>
    <xf numFmtId="9" fontId="0" fillId="0" borderId="0" xfId="5" applyFont="1"/>
    <xf numFmtId="9" fontId="8" fillId="0" borderId="1" xfId="5" applyFont="1" applyBorder="1" applyAlignment="1">
      <alignment horizontal="center"/>
    </xf>
    <xf numFmtId="9" fontId="9" fillId="0" borderId="6" xfId="5" applyFont="1" applyBorder="1"/>
    <xf numFmtId="10" fontId="9" fillId="0" borderId="9" xfId="5" applyNumberFormat="1" applyFont="1" applyBorder="1"/>
    <xf numFmtId="168" fontId="10" fillId="2" borderId="4" xfId="0" applyNumberFormat="1" applyFont="1" applyFill="1" applyBorder="1"/>
    <xf numFmtId="168" fontId="10" fillId="2" borderId="7" xfId="0" applyNumberFormat="1" applyFont="1" applyFill="1" applyBorder="1"/>
    <xf numFmtId="10" fontId="9" fillId="0" borderId="10" xfId="5" applyNumberFormat="1" applyFont="1" applyBorder="1"/>
    <xf numFmtId="9" fontId="8" fillId="0" borderId="13" xfId="5" applyFont="1" applyBorder="1" applyAlignment="1">
      <alignment horizontal="center"/>
    </xf>
    <xf numFmtId="168" fontId="11" fillId="2" borderId="1" xfId="0" applyNumberFormat="1" applyFont="1" applyFill="1" applyBorder="1"/>
    <xf numFmtId="10" fontId="8" fillId="0" borderId="13" xfId="0" applyNumberFormat="1" applyFont="1" applyBorder="1"/>
    <xf numFmtId="178" fontId="0" fillId="0" borderId="0" xfId="5" applyNumberFormat="1" applyFont="1" applyAlignment="1"/>
    <xf numFmtId="0" fontId="13" fillId="0" borderId="0" xfId="0" applyFont="1"/>
    <xf numFmtId="164" fontId="13" fillId="0" borderId="12" xfId="4" applyFont="1" applyBorder="1"/>
    <xf numFmtId="164" fontId="13" fillId="0" borderId="0" xfId="4" applyFont="1" applyBorder="1"/>
    <xf numFmtId="164" fontId="13" fillId="0" borderId="11" xfId="4" applyFont="1" applyBorder="1"/>
    <xf numFmtId="0" fontId="13" fillId="0" borderId="11" xfId="0" applyFont="1" applyBorder="1"/>
    <xf numFmtId="1" fontId="14" fillId="9" borderId="0" xfId="0" applyNumberFormat="1" applyFont="1" applyFill="1" applyAlignment="1">
      <alignment horizontal="left" vertical="center"/>
    </xf>
    <xf numFmtId="168" fontId="3" fillId="2" borderId="5" xfId="0" applyNumberFormat="1" applyFont="1" applyFill="1" applyBorder="1"/>
    <xf numFmtId="168" fontId="3" fillId="2" borderId="3" xfId="0" applyNumberFormat="1" applyFont="1" applyFill="1" applyBorder="1"/>
    <xf numFmtId="164" fontId="13" fillId="3" borderId="0" xfId="4" applyFont="1" applyFill="1" applyBorder="1"/>
    <xf numFmtId="168" fontId="3" fillId="2" borderId="8" xfId="0" applyNumberFormat="1" applyFont="1" applyFill="1" applyBorder="1"/>
    <xf numFmtId="168" fontId="3" fillId="2" borderId="0" xfId="0" applyNumberFormat="1" applyFont="1" applyFill="1"/>
    <xf numFmtId="1" fontId="7" fillId="9" borderId="0" xfId="0" applyNumberFormat="1" applyFont="1" applyFill="1" applyAlignment="1">
      <alignment horizontal="left" vertical="center"/>
    </xf>
    <xf numFmtId="1" fontId="14" fillId="9" borderId="5" xfId="0" applyNumberFormat="1" applyFont="1" applyFill="1" applyBorder="1" applyAlignment="1">
      <alignment horizontal="left" vertical="center"/>
    </xf>
    <xf numFmtId="164" fontId="3" fillId="3" borderId="0" xfId="4" applyFont="1" applyFill="1" applyBorder="1"/>
    <xf numFmtId="0" fontId="13" fillId="8" borderId="0" xfId="0" applyFont="1" applyFill="1"/>
    <xf numFmtId="0" fontId="13" fillId="3" borderId="0" xfId="0" applyFont="1" applyFill="1"/>
    <xf numFmtId="2" fontId="13" fillId="3" borderId="0" xfId="0" applyNumberFormat="1" applyFont="1" applyFill="1"/>
    <xf numFmtId="1" fontId="7" fillId="9" borderId="5" xfId="0" applyNumberFormat="1" applyFont="1" applyFill="1" applyBorder="1" applyAlignment="1">
      <alignment horizontal="left" vertical="center"/>
    </xf>
    <xf numFmtId="17" fontId="7" fillId="10" borderId="12" xfId="1" applyNumberFormat="1" applyFont="1" applyFill="1" applyBorder="1" applyAlignment="1">
      <alignment horizontal="center"/>
    </xf>
    <xf numFmtId="0" fontId="13" fillId="3" borderId="0" xfId="0" applyFont="1" applyFill="1" applyAlignment="1">
      <alignment vertical="center"/>
    </xf>
    <xf numFmtId="179" fontId="3" fillId="4" borderId="6" xfId="88" applyNumberFormat="1" applyFont="1" applyFill="1" applyBorder="1" applyAlignment="1">
      <alignment vertical="top" wrapText="1"/>
    </xf>
    <xf numFmtId="179" fontId="3" fillId="4" borderId="7" xfId="88" applyNumberFormat="1" applyFont="1" applyFill="1" applyBorder="1" applyAlignment="1">
      <alignment vertical="top" wrapText="1"/>
    </xf>
    <xf numFmtId="179" fontId="3" fillId="4" borderId="10" xfId="88" applyNumberFormat="1" applyFont="1" applyFill="1" applyBorder="1" applyAlignment="1">
      <alignment vertical="top" wrapText="1"/>
    </xf>
    <xf numFmtId="179" fontId="13" fillId="0" borderId="0" xfId="88" applyNumberFormat="1" applyFont="1"/>
    <xf numFmtId="179" fontId="13" fillId="8" borderId="0" xfId="88" applyNumberFormat="1" applyFont="1" applyFill="1"/>
    <xf numFmtId="179" fontId="3" fillId="4" borderId="1" xfId="88" applyNumberFormat="1" applyFont="1" applyFill="1" applyBorder="1" applyAlignment="1">
      <alignment vertical="top" wrapText="1"/>
    </xf>
    <xf numFmtId="179" fontId="3" fillId="4" borderId="8" xfId="88" applyNumberFormat="1" applyFont="1" applyFill="1" applyBorder="1" applyAlignment="1">
      <alignment vertical="top" wrapText="1"/>
    </xf>
    <xf numFmtId="179" fontId="3" fillId="4" borderId="15" xfId="88" applyNumberFormat="1" applyFont="1" applyFill="1" applyBorder="1" applyAlignment="1">
      <alignment vertical="top" wrapText="1"/>
    </xf>
    <xf numFmtId="179" fontId="13" fillId="4" borderId="15" xfId="88" applyNumberFormat="1" applyFont="1" applyFill="1" applyBorder="1"/>
    <xf numFmtId="179" fontId="13" fillId="3" borderId="0" xfId="88" applyNumberFormat="1" applyFont="1" applyFill="1"/>
    <xf numFmtId="0" fontId="3" fillId="3" borderId="5" xfId="62" applyFont="1" applyFill="1" applyBorder="1"/>
    <xf numFmtId="168" fontId="3" fillId="5" borderId="3" xfId="0" applyNumberFormat="1" applyFont="1" applyFill="1" applyBorder="1"/>
    <xf numFmtId="0" fontId="3" fillId="3" borderId="3" xfId="62" applyFont="1" applyFill="1" applyBorder="1"/>
    <xf numFmtId="0" fontId="3" fillId="3" borderId="8" xfId="62" applyFont="1" applyFill="1" applyBorder="1"/>
    <xf numFmtId="0" fontId="15" fillId="11" borderId="14" xfId="62" applyFont="1" applyFill="1" applyBorder="1" applyAlignment="1">
      <alignment horizontal="center"/>
    </xf>
    <xf numFmtId="17" fontId="15" fillId="11" borderId="14" xfId="62" applyNumberFormat="1" applyFont="1" applyFill="1" applyBorder="1" applyAlignment="1">
      <alignment horizontal="center"/>
    </xf>
    <xf numFmtId="179" fontId="3" fillId="3" borderId="5" xfId="88" applyNumberFormat="1" applyFont="1" applyFill="1" applyBorder="1" applyAlignment="1">
      <alignment horizontal="center"/>
    </xf>
    <xf numFmtId="179" fontId="3" fillId="3" borderId="6" xfId="88" applyNumberFormat="1" applyFont="1" applyFill="1" applyBorder="1" applyAlignment="1">
      <alignment horizontal="center"/>
    </xf>
    <xf numFmtId="179" fontId="3" fillId="3" borderId="3" xfId="88" applyNumberFormat="1" applyFont="1" applyFill="1" applyBorder="1" applyAlignment="1">
      <alignment horizontal="center"/>
    </xf>
    <xf numFmtId="179" fontId="3" fillId="3" borderId="4" xfId="88" applyNumberFormat="1" applyFont="1" applyFill="1" applyBorder="1" applyAlignment="1">
      <alignment horizontal="center"/>
    </xf>
    <xf numFmtId="179" fontId="3" fillId="3" borderId="8" xfId="88" applyNumberFormat="1" applyFont="1" applyFill="1" applyBorder="1" applyAlignment="1">
      <alignment horizontal="center"/>
    </xf>
    <xf numFmtId="179" fontId="3" fillId="3" borderId="7" xfId="88" applyNumberFormat="1" applyFont="1" applyFill="1" applyBorder="1" applyAlignment="1">
      <alignment horizontal="center"/>
    </xf>
    <xf numFmtId="0" fontId="16" fillId="6" borderId="0" xfId="0" applyFont="1" applyFill="1"/>
    <xf numFmtId="0" fontId="17" fillId="0" borderId="0" xfId="0" applyFont="1"/>
    <xf numFmtId="0" fontId="18" fillId="0" borderId="0" xfId="0" applyFont="1"/>
    <xf numFmtId="0" fontId="16" fillId="7" borderId="0" xfId="0" applyFont="1" applyFill="1"/>
    <xf numFmtId="0" fontId="13" fillId="0" borderId="5" xfId="0" applyFont="1" applyBorder="1"/>
    <xf numFmtId="0" fontId="13" fillId="0" borderId="12" xfId="0" applyFont="1" applyBorder="1"/>
    <xf numFmtId="179" fontId="13" fillId="0" borderId="12" xfId="88" applyNumberFormat="1" applyFont="1" applyFill="1" applyBorder="1" applyAlignment="1">
      <alignment horizontal="center"/>
    </xf>
    <xf numFmtId="0" fontId="13" fillId="0" borderId="3" xfId="0" applyFont="1" applyBorder="1"/>
    <xf numFmtId="179" fontId="13" fillId="0" borderId="0" xfId="88" applyNumberFormat="1" applyFont="1" applyFill="1" applyBorder="1" applyAlignment="1">
      <alignment horizontal="center"/>
    </xf>
    <xf numFmtId="0" fontId="13" fillId="0" borderId="8" xfId="0" applyFont="1" applyBorder="1"/>
    <xf numFmtId="179" fontId="13" fillId="0" borderId="11" xfId="88" applyNumberFormat="1" applyFont="1" applyFill="1" applyBorder="1" applyAlignment="1">
      <alignment horizontal="center"/>
    </xf>
    <xf numFmtId="0" fontId="18" fillId="0" borderId="3" xfId="0" applyFont="1" applyBorder="1"/>
    <xf numFmtId="0" fontId="18" fillId="0" borderId="8" xfId="0" applyFont="1" applyBorder="1"/>
    <xf numFmtId="0" fontId="18" fillId="0" borderId="5" xfId="0" applyFont="1" applyBorder="1"/>
    <xf numFmtId="179" fontId="13" fillId="3" borderId="0" xfId="88" applyNumberFormat="1" applyFont="1" applyFill="1" applyBorder="1" applyAlignment="1">
      <alignment horizontal="center"/>
    </xf>
    <xf numFmtId="179" fontId="13" fillId="3" borderId="12" xfId="88" applyNumberFormat="1" applyFont="1" applyFill="1" applyBorder="1" applyAlignment="1">
      <alignment horizontal="center"/>
    </xf>
    <xf numFmtId="179" fontId="13" fillId="3" borderId="11" xfId="88" applyNumberFormat="1" applyFont="1" applyFill="1" applyBorder="1" applyAlignment="1">
      <alignment horizontal="center"/>
    </xf>
    <xf numFmtId="179" fontId="13" fillId="12" borderId="0" xfId="88" applyNumberFormat="1" applyFont="1" applyFill="1" applyBorder="1" applyAlignment="1">
      <alignment horizontal="center"/>
    </xf>
    <xf numFmtId="0" fontId="19" fillId="0" borderId="0" xfId="0" applyFont="1"/>
    <xf numFmtId="168" fontId="21" fillId="2" borderId="0" xfId="0" applyNumberFormat="1" applyFont="1" applyFill="1" applyAlignment="1">
      <alignment horizontal="center" wrapText="1"/>
    </xf>
    <xf numFmtId="168" fontId="21" fillId="2" borderId="0" xfId="0" applyNumberFormat="1" applyFont="1" applyFill="1"/>
    <xf numFmtId="0" fontId="23" fillId="0" borderId="15" xfId="0" applyFont="1" applyBorder="1"/>
    <xf numFmtId="0" fontId="23" fillId="0" borderId="15" xfId="0" applyFont="1" applyBorder="1" applyAlignment="1">
      <alignment horizontal="center" wrapText="1"/>
    </xf>
    <xf numFmtId="0" fontId="23" fillId="0" borderId="15" xfId="0" applyFont="1" applyBorder="1" applyAlignment="1">
      <alignment horizontal="left"/>
    </xf>
    <xf numFmtId="168" fontId="1" fillId="2" borderId="15" xfId="0" applyNumberFormat="1" applyFont="1" applyFill="1" applyBorder="1" applyAlignment="1">
      <alignment horizontal="left"/>
    </xf>
    <xf numFmtId="0" fontId="20" fillId="0" borderId="0" xfId="0" applyFont="1" applyAlignment="1">
      <alignment horizontal="center" wrapText="1"/>
    </xf>
    <xf numFmtId="0" fontId="20" fillId="0" borderId="0" xfId="0" applyFont="1"/>
    <xf numFmtId="0" fontId="21" fillId="0" borderId="0" xfId="62" applyFont="1"/>
    <xf numFmtId="0" fontId="1" fillId="0" borderId="18" xfId="62" applyBorder="1"/>
    <xf numFmtId="0" fontId="1" fillId="0" borderId="19" xfId="62" applyBorder="1"/>
    <xf numFmtId="0" fontId="1" fillId="0" borderId="0" xfId="62"/>
    <xf numFmtId="0" fontId="1" fillId="0" borderId="0" xfId="62" applyAlignment="1">
      <alignment vertical="center"/>
    </xf>
    <xf numFmtId="0" fontId="1" fillId="0" borderId="0" xfId="62" applyAlignment="1">
      <alignment horizontal="center" vertical="center"/>
    </xf>
    <xf numFmtId="17" fontId="25" fillId="13" borderId="20" xfId="89" applyNumberFormat="1" applyFont="1" applyFill="1" applyBorder="1" applyAlignment="1">
      <alignment horizontal="center"/>
    </xf>
    <xf numFmtId="17" fontId="25" fillId="13" borderId="6" xfId="89" applyNumberFormat="1" applyFont="1" applyFill="1" applyBorder="1" applyAlignment="1">
      <alignment horizontal="center"/>
    </xf>
    <xf numFmtId="170" fontId="1" fillId="2" borderId="16" xfId="6" applyNumberFormat="1" applyFont="1" applyFill="1" applyBorder="1" applyAlignment="1">
      <alignment horizontal="center"/>
    </xf>
    <xf numFmtId="170" fontId="1" fillId="2" borderId="17" xfId="6" applyNumberFormat="1" applyFont="1" applyFill="1" applyBorder="1" applyAlignment="1">
      <alignment horizontal="center"/>
    </xf>
    <xf numFmtId="170" fontId="1" fillId="2" borderId="0" xfId="62" applyNumberFormat="1" applyFill="1" applyAlignment="1">
      <alignment horizontal="center"/>
    </xf>
    <xf numFmtId="170" fontId="24" fillId="2" borderId="0" xfId="62" applyNumberFormat="1" applyFont="1" applyFill="1" applyAlignment="1">
      <alignment horizontal="center"/>
    </xf>
    <xf numFmtId="170" fontId="1" fillId="2" borderId="0" xfId="6" applyNumberFormat="1" applyFont="1" applyFill="1" applyBorder="1" applyAlignment="1">
      <alignment horizontal="center"/>
    </xf>
    <xf numFmtId="170" fontId="1" fillId="3" borderId="17" xfId="6" applyNumberFormat="1" applyFont="1" applyFill="1" applyBorder="1" applyAlignment="1">
      <alignment horizontal="center"/>
    </xf>
    <xf numFmtId="17" fontId="7" fillId="3" borderId="0" xfId="1" applyNumberFormat="1" applyFont="1" applyFill="1" applyAlignment="1">
      <alignment horizontal="center"/>
    </xf>
    <xf numFmtId="43" fontId="13" fillId="3" borderId="0" xfId="90" applyFont="1" applyFill="1" applyBorder="1"/>
    <xf numFmtId="17" fontId="15" fillId="3" borderId="0" xfId="1" applyNumberFormat="1" applyFont="1" applyFill="1" applyAlignment="1">
      <alignment horizontal="left"/>
    </xf>
    <xf numFmtId="44" fontId="13" fillId="0" borderId="0" xfId="0" applyNumberFormat="1" applyFont="1"/>
    <xf numFmtId="0" fontId="28" fillId="0" borderId="0" xfId="0" applyFont="1"/>
    <xf numFmtId="0" fontId="3" fillId="3" borderId="21" xfId="0" applyFont="1" applyFill="1" applyBorder="1" applyAlignment="1">
      <alignment vertical="top" wrapText="1"/>
    </xf>
    <xf numFmtId="179" fontId="3" fillId="3" borderId="22" xfId="88" applyNumberFormat="1" applyFont="1" applyFill="1" applyBorder="1" applyAlignment="1">
      <alignment vertical="top" wrapText="1"/>
    </xf>
    <xf numFmtId="179" fontId="3" fillId="8" borderId="22" xfId="88" applyNumberFormat="1" applyFont="1" applyFill="1" applyBorder="1" applyAlignment="1">
      <alignment vertical="top" wrapText="1"/>
    </xf>
    <xf numFmtId="179" fontId="3" fillId="12" borderId="22" xfId="88" applyNumberFormat="1" applyFont="1" applyFill="1" applyBorder="1" applyAlignment="1">
      <alignment vertical="top" wrapText="1"/>
    </xf>
    <xf numFmtId="179" fontId="3" fillId="3" borderId="23" xfId="88" applyNumberFormat="1" applyFont="1" applyFill="1" applyBorder="1" applyAlignment="1">
      <alignment vertical="top" wrapText="1"/>
    </xf>
    <xf numFmtId="0" fontId="13" fillId="0" borderId="22" xfId="0" applyFont="1" applyBorder="1"/>
    <xf numFmtId="179" fontId="13" fillId="3" borderId="22" xfId="88" applyNumberFormat="1" applyFont="1" applyFill="1" applyBorder="1" applyAlignment="1">
      <alignment horizontal="center"/>
    </xf>
    <xf numFmtId="179" fontId="13" fillId="3" borderId="24" xfId="88" applyNumberFormat="1" applyFont="1" applyFill="1" applyBorder="1" applyAlignment="1">
      <alignment horizontal="center"/>
    </xf>
    <xf numFmtId="179" fontId="13" fillId="3" borderId="25" xfId="88" applyNumberFormat="1" applyFont="1" applyFill="1" applyBorder="1" applyAlignment="1">
      <alignment horizontal="center"/>
    </xf>
    <xf numFmtId="179" fontId="13" fillId="3" borderId="26" xfId="88" applyNumberFormat="1" applyFont="1" applyFill="1" applyBorder="1" applyAlignment="1">
      <alignment horizontal="center"/>
    </xf>
    <xf numFmtId="43" fontId="1" fillId="0" borderId="19" xfId="90" applyFont="1" applyBorder="1"/>
    <xf numFmtId="43" fontId="1" fillId="2" borderId="17" xfId="90" applyFont="1" applyFill="1" applyBorder="1" applyAlignment="1">
      <alignment horizontal="center"/>
    </xf>
    <xf numFmtId="43" fontId="1" fillId="3" borderId="17" xfId="90" applyFont="1" applyFill="1" applyBorder="1" applyAlignment="1">
      <alignment horizontal="center"/>
    </xf>
    <xf numFmtId="170" fontId="1" fillId="3" borderId="16" xfId="6" applyNumberFormat="1" applyFont="1" applyFill="1" applyBorder="1" applyAlignment="1">
      <alignment horizontal="center"/>
    </xf>
    <xf numFmtId="0" fontId="0" fillId="3" borderId="0" xfId="0" applyFill="1"/>
    <xf numFmtId="183" fontId="13" fillId="0" borderId="0" xfId="90" applyNumberFormat="1" applyFont="1" applyBorder="1"/>
    <xf numFmtId="183" fontId="13" fillId="3" borderId="11" xfId="90" applyNumberFormat="1" applyFont="1" applyFill="1" applyBorder="1"/>
    <xf numFmtId="171" fontId="1" fillId="2" borderId="16" xfId="6" applyNumberFormat="1" applyFont="1" applyFill="1" applyBorder="1" applyAlignment="1">
      <alignment horizontal="center"/>
    </xf>
    <xf numFmtId="171" fontId="1" fillId="2" borderId="17" xfId="6" applyNumberFormat="1" applyFont="1" applyFill="1" applyBorder="1" applyAlignment="1">
      <alignment horizontal="center"/>
    </xf>
    <xf numFmtId="44" fontId="13" fillId="3" borderId="0" xfId="0" applyNumberFormat="1" applyFont="1" applyFill="1"/>
    <xf numFmtId="179" fontId="13" fillId="0" borderId="0" xfId="88" applyNumberFormat="1" applyFont="1" applyBorder="1"/>
    <xf numFmtId="179" fontId="13" fillId="3" borderId="0" xfId="88" applyNumberFormat="1" applyFont="1" applyFill="1" applyBorder="1"/>
    <xf numFmtId="179" fontId="3" fillId="3" borderId="0" xfId="88" applyNumberFormat="1" applyFont="1" applyFill="1" applyBorder="1" applyAlignment="1">
      <alignment vertical="top" wrapText="1"/>
    </xf>
    <xf numFmtId="0" fontId="3" fillId="3" borderId="15" xfId="0" applyFont="1" applyFill="1" applyBorder="1" applyAlignment="1">
      <alignment vertical="top" wrapText="1"/>
    </xf>
    <xf numFmtId="179" fontId="3" fillId="3" borderId="15" xfId="88" applyNumberFormat="1" applyFont="1" applyFill="1" applyBorder="1" applyAlignment="1">
      <alignment vertical="top" wrapText="1"/>
    </xf>
    <xf numFmtId="179" fontId="3" fillId="8" borderId="15" xfId="88" applyNumberFormat="1" applyFont="1" applyFill="1" applyBorder="1" applyAlignment="1">
      <alignment vertical="top" wrapText="1"/>
    </xf>
    <xf numFmtId="0" fontId="13" fillId="0" borderId="15" xfId="0" applyFont="1" applyBorder="1"/>
    <xf numFmtId="179" fontId="13" fillId="0" borderId="15" xfId="88" applyNumberFormat="1" applyFont="1" applyBorder="1"/>
    <xf numFmtId="179" fontId="13" fillId="3" borderId="15" xfId="88" applyNumberFormat="1" applyFont="1" applyFill="1" applyBorder="1"/>
    <xf numFmtId="179" fontId="13" fillId="8" borderId="15" xfId="88" applyNumberFormat="1" applyFont="1" applyFill="1" applyBorder="1"/>
    <xf numFmtId="183" fontId="3" fillId="2" borderId="5" xfId="90" applyNumberFormat="1" applyFont="1" applyFill="1" applyBorder="1"/>
    <xf numFmtId="183" fontId="13" fillId="0" borderId="12" xfId="90" applyNumberFormat="1" applyFont="1" applyBorder="1"/>
    <xf numFmtId="183" fontId="13" fillId="3" borderId="12" xfId="90" applyNumberFormat="1" applyFont="1" applyFill="1" applyBorder="1"/>
    <xf numFmtId="183" fontId="13" fillId="0" borderId="0" xfId="90" applyNumberFormat="1" applyFont="1"/>
    <xf numFmtId="183" fontId="3" fillId="2" borderId="3" xfId="90" applyNumberFormat="1" applyFont="1" applyFill="1" applyBorder="1"/>
    <xf numFmtId="183" fontId="13" fillId="3" borderId="0" xfId="90" applyNumberFormat="1" applyFont="1" applyFill="1" applyBorder="1"/>
    <xf numFmtId="183" fontId="3" fillId="2" borderId="8" xfId="90" applyNumberFormat="1" applyFont="1" applyFill="1" applyBorder="1"/>
    <xf numFmtId="183" fontId="13" fillId="0" borderId="11" xfId="90" applyNumberFormat="1" applyFont="1" applyBorder="1"/>
    <xf numFmtId="183" fontId="3" fillId="0" borderId="12" xfId="90" applyNumberFormat="1" applyFont="1" applyFill="1" applyBorder="1" applyAlignment="1">
      <alignment horizontal="center"/>
    </xf>
    <xf numFmtId="183" fontId="3" fillId="0" borderId="0" xfId="90" applyNumberFormat="1" applyFont="1" applyFill="1" applyBorder="1" applyAlignment="1">
      <alignment horizontal="center"/>
    </xf>
    <xf numFmtId="183" fontId="3" fillId="0" borderId="11" xfId="90" applyNumberFormat="1" applyFont="1" applyFill="1" applyBorder="1" applyAlignment="1">
      <alignment horizontal="center"/>
    </xf>
    <xf numFmtId="0" fontId="30" fillId="0" borderId="0" xfId="0" applyFont="1"/>
    <xf numFmtId="0" fontId="30" fillId="0" borderId="0" xfId="0" applyFont="1" applyAlignment="1">
      <alignment horizontal="center" wrapText="1"/>
    </xf>
    <xf numFmtId="0" fontId="30" fillId="3" borderId="0" xfId="0" applyFont="1" applyFill="1" applyAlignment="1">
      <alignment vertical="center"/>
    </xf>
    <xf numFmtId="180" fontId="30" fillId="3" borderId="0" xfId="90" applyNumberFormat="1" applyFont="1" applyFill="1" applyAlignment="1">
      <alignment vertical="center"/>
    </xf>
    <xf numFmtId="10" fontId="0" fillId="0" borderId="0" xfId="0" applyNumberFormat="1"/>
    <xf numFmtId="0" fontId="0" fillId="0" borderId="0" xfId="0" applyAlignment="1">
      <alignment horizontal="center" wrapText="1"/>
    </xf>
    <xf numFmtId="0" fontId="0" fillId="3" borderId="0" xfId="0" applyFill="1" applyAlignment="1">
      <alignment vertical="center"/>
    </xf>
    <xf numFmtId="180" fontId="0" fillId="3" borderId="0" xfId="90" applyNumberFormat="1" applyFont="1" applyFill="1" applyAlignment="1">
      <alignment vertical="center"/>
    </xf>
    <xf numFmtId="168" fontId="21" fillId="2" borderId="0" xfId="0" applyNumberFormat="1" applyFont="1" applyFill="1" applyAlignment="1">
      <alignment horizontal="center"/>
    </xf>
    <xf numFmtId="168" fontId="21" fillId="5" borderId="0" xfId="0" applyNumberFormat="1" applyFont="1" applyFill="1" applyAlignment="1">
      <alignment vertical="center"/>
    </xf>
    <xf numFmtId="180" fontId="21" fillId="5" borderId="0" xfId="90" applyNumberFormat="1" applyFont="1" applyFill="1" applyAlignment="1">
      <alignment vertical="center"/>
    </xf>
    <xf numFmtId="168" fontId="21" fillId="5" borderId="0" xfId="0" applyNumberFormat="1" applyFont="1" applyFill="1" applyAlignment="1">
      <alignment horizontal="center"/>
    </xf>
    <xf numFmtId="0" fontId="1" fillId="3" borderId="0" xfId="1" applyFill="1"/>
    <xf numFmtId="184" fontId="1" fillId="0" borderId="0" xfId="74" applyNumberFormat="1" applyFont="1" applyFill="1" applyBorder="1"/>
    <xf numFmtId="1" fontId="31" fillId="15" borderId="15" xfId="0" applyNumberFormat="1" applyFont="1" applyFill="1" applyBorder="1" applyAlignment="1">
      <alignment horizontal="center" vertical="center"/>
    </xf>
    <xf numFmtId="1" fontId="31" fillId="15" borderId="15" xfId="0" applyNumberFormat="1" applyFont="1" applyFill="1" applyBorder="1" applyAlignment="1">
      <alignment horizontal="center" vertical="center" wrapText="1"/>
    </xf>
    <xf numFmtId="180" fontId="2" fillId="16" borderId="15" xfId="58" applyNumberFormat="1" applyFont="1" applyFill="1" applyBorder="1" applyAlignment="1">
      <alignment vertical="center"/>
    </xf>
    <xf numFmtId="180" fontId="2" fillId="16" borderId="15" xfId="90" applyNumberFormat="1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22" fillId="0" borderId="15" xfId="0" applyFont="1" applyBorder="1"/>
    <xf numFmtId="6" fontId="32" fillId="3" borderId="15" xfId="0" applyNumberFormat="1" applyFont="1" applyFill="1" applyBorder="1" applyAlignment="1">
      <alignment vertical="center"/>
    </xf>
    <xf numFmtId="180" fontId="32" fillId="3" borderId="15" xfId="90" applyNumberFormat="1" applyFont="1" applyFill="1" applyBorder="1" applyAlignment="1">
      <alignment vertical="center"/>
    </xf>
    <xf numFmtId="0" fontId="20" fillId="3" borderId="0" xfId="0" applyFont="1" applyFill="1" applyAlignment="1">
      <alignment vertical="center"/>
    </xf>
    <xf numFmtId="180" fontId="20" fillId="3" borderId="0" xfId="90" applyNumberFormat="1" applyFont="1" applyFill="1" applyAlignment="1">
      <alignment vertical="center"/>
    </xf>
    <xf numFmtId="180" fontId="0" fillId="0" borderId="0" xfId="90" applyNumberFormat="1" applyFont="1"/>
    <xf numFmtId="17" fontId="2" fillId="16" borderId="15" xfId="58" applyNumberFormat="1" applyFont="1" applyFill="1" applyBorder="1" applyAlignment="1">
      <alignment vertical="center"/>
    </xf>
    <xf numFmtId="8" fontId="32" fillId="3" borderId="15" xfId="0" applyNumberFormat="1" applyFont="1" applyFill="1" applyBorder="1" applyAlignment="1">
      <alignment vertical="center"/>
    </xf>
    <xf numFmtId="183" fontId="32" fillId="3" borderId="15" xfId="90" applyNumberFormat="1" applyFont="1" applyFill="1" applyBorder="1" applyAlignment="1">
      <alignment vertical="center"/>
    </xf>
    <xf numFmtId="0" fontId="33" fillId="0" borderId="15" xfId="0" applyFont="1" applyBorder="1" applyAlignment="1">
      <alignment horizontal="center" wrapText="1"/>
    </xf>
    <xf numFmtId="43" fontId="32" fillId="3" borderId="15" xfId="0" applyNumberFormat="1" applyFont="1" applyFill="1" applyBorder="1" applyAlignment="1">
      <alignment vertical="center"/>
    </xf>
    <xf numFmtId="43" fontId="32" fillId="3" borderId="15" xfId="90" applyFont="1" applyFill="1" applyBorder="1" applyAlignment="1">
      <alignment vertical="center"/>
    </xf>
    <xf numFmtId="168" fontId="31" fillId="5" borderId="0" xfId="0" applyNumberFormat="1" applyFont="1" applyFill="1"/>
    <xf numFmtId="0" fontId="33" fillId="3" borderId="15" xfId="0" applyFont="1" applyFill="1" applyBorder="1" applyAlignment="1">
      <alignment horizontal="left" indent="1"/>
    </xf>
    <xf numFmtId="0" fontId="22" fillId="3" borderId="15" xfId="0" applyFont="1" applyFill="1" applyBorder="1"/>
    <xf numFmtId="0" fontId="23" fillId="3" borderId="15" xfId="0" applyFont="1" applyFill="1" applyBorder="1"/>
    <xf numFmtId="6" fontId="0" fillId="3" borderId="0" xfId="0" applyNumberFormat="1" applyFill="1" applyAlignment="1">
      <alignment vertical="center"/>
    </xf>
    <xf numFmtId="0" fontId="29" fillId="0" borderId="15" xfId="0" applyFont="1" applyBorder="1" applyAlignment="1">
      <alignment horizontal="left" indent="1"/>
    </xf>
    <xf numFmtId="43" fontId="0" fillId="3" borderId="0" xfId="90" applyFont="1" applyFill="1" applyAlignment="1">
      <alignment vertical="center"/>
    </xf>
    <xf numFmtId="0" fontId="23" fillId="17" borderId="15" xfId="0" applyFont="1" applyFill="1" applyBorder="1"/>
    <xf numFmtId="17" fontId="15" fillId="4" borderId="27" xfId="62" applyNumberFormat="1" applyFont="1" applyFill="1" applyBorder="1" applyAlignment="1">
      <alignment horizontal="center" vertical="center" wrapText="1"/>
    </xf>
    <xf numFmtId="0" fontId="15" fillId="4" borderId="15" xfId="62" applyFont="1" applyFill="1" applyBorder="1" applyAlignment="1">
      <alignment horizontal="center" vertical="center" wrapText="1"/>
    </xf>
    <xf numFmtId="41" fontId="34" fillId="4" borderId="15" xfId="7" applyFont="1" applyFill="1" applyBorder="1" applyAlignment="1">
      <alignment horizontal="left" vertical="center" wrapText="1"/>
    </xf>
    <xf numFmtId="179" fontId="13" fillId="3" borderId="15" xfId="88" applyNumberFormat="1" applyFont="1" applyFill="1" applyBorder="1" applyAlignment="1">
      <alignment vertical="center"/>
    </xf>
    <xf numFmtId="41" fontId="13" fillId="3" borderId="15" xfId="7" applyFont="1" applyFill="1" applyBorder="1" applyAlignment="1">
      <alignment vertical="center"/>
    </xf>
    <xf numFmtId="168" fontId="21" fillId="18" borderId="0" xfId="0" applyNumberFormat="1" applyFont="1" applyFill="1"/>
    <xf numFmtId="168" fontId="21" fillId="18" borderId="0" xfId="0" applyNumberFormat="1" applyFont="1" applyFill="1" applyAlignment="1">
      <alignment horizontal="center" wrapText="1"/>
    </xf>
    <xf numFmtId="0" fontId="0" fillId="19" borderId="0" xfId="0" applyFill="1"/>
    <xf numFmtId="168" fontId="21" fillId="18" borderId="0" xfId="0" applyNumberFormat="1" applyFont="1" applyFill="1" applyAlignment="1">
      <alignment vertical="center"/>
    </xf>
    <xf numFmtId="180" fontId="21" fillId="18" borderId="0" xfId="90" applyNumberFormat="1" applyFont="1" applyFill="1" applyAlignment="1">
      <alignment vertical="center"/>
    </xf>
    <xf numFmtId="0" fontId="1" fillId="19" borderId="0" xfId="1" applyFill="1"/>
    <xf numFmtId="184" fontId="1" fillId="19" borderId="0" xfId="74" applyNumberFormat="1" applyFont="1" applyFill="1" applyBorder="1"/>
    <xf numFmtId="0" fontId="19" fillId="19" borderId="0" xfId="0" applyFont="1" applyFill="1"/>
    <xf numFmtId="180" fontId="0" fillId="19" borderId="0" xfId="90" applyNumberFormat="1" applyFont="1" applyFill="1"/>
    <xf numFmtId="10" fontId="0" fillId="19" borderId="0" xfId="0" applyNumberFormat="1" applyFill="1"/>
    <xf numFmtId="43" fontId="2" fillId="16" borderId="15" xfId="90" applyFont="1" applyFill="1" applyBorder="1" applyAlignment="1">
      <alignment vertical="center"/>
    </xf>
    <xf numFmtId="168" fontId="37" fillId="18" borderId="0" xfId="0" applyNumberFormat="1" applyFont="1" applyFill="1" applyAlignment="1">
      <alignment horizontal="center"/>
    </xf>
    <xf numFmtId="10" fontId="0" fillId="0" borderId="0" xfId="5" applyNumberFormat="1" applyFont="1" applyAlignment="1">
      <alignment horizontal="center" vertical="center"/>
    </xf>
    <xf numFmtId="0" fontId="0" fillId="20" borderId="0" xfId="0" applyFill="1" applyAlignment="1">
      <alignment vertical="center"/>
    </xf>
    <xf numFmtId="0" fontId="39" fillId="20" borderId="0" xfId="0" applyFont="1" applyFill="1" applyAlignment="1">
      <alignment vertical="center"/>
    </xf>
    <xf numFmtId="0" fontId="0" fillId="20" borderId="0" xfId="0" applyFill="1" applyAlignment="1">
      <alignment horizontal="center" vertical="center"/>
    </xf>
    <xf numFmtId="0" fontId="35" fillId="21" borderId="0" xfId="0" applyFont="1" applyFill="1"/>
    <xf numFmtId="17" fontId="36" fillId="21" borderId="0" xfId="0" applyNumberFormat="1" applyFont="1" applyFill="1" applyAlignment="1">
      <alignment horizontal="center" vertical="center"/>
    </xf>
    <xf numFmtId="0" fontId="29" fillId="0" borderId="0" xfId="0" applyFont="1"/>
    <xf numFmtId="0" fontId="0" fillId="0" borderId="0" xfId="0" applyAlignment="1">
      <alignment horizontal="left"/>
    </xf>
    <xf numFmtId="170" fontId="40" fillId="22" borderId="0" xfId="7" applyNumberFormat="1" applyFont="1" applyFill="1" applyAlignment="1">
      <alignment horizontal="center" vertical="center"/>
    </xf>
    <xf numFmtId="41" fontId="0" fillId="0" borderId="0" xfId="7" applyFont="1" applyAlignment="1">
      <alignment horizontal="center" vertical="center"/>
    </xf>
    <xf numFmtId="0" fontId="29" fillId="0" borderId="28" xfId="0" applyFont="1" applyBorder="1"/>
    <xf numFmtId="182" fontId="0" fillId="0" borderId="28" xfId="7" applyNumberFormat="1" applyFont="1" applyBorder="1" applyAlignment="1">
      <alignment horizontal="center" vertical="center"/>
    </xf>
    <xf numFmtId="41" fontId="0" fillId="0" borderId="28" xfId="7" applyFont="1" applyBorder="1" applyAlignment="1">
      <alignment horizontal="center" vertical="center"/>
    </xf>
    <xf numFmtId="170" fontId="0" fillId="0" borderId="28" xfId="7" applyNumberFormat="1" applyFont="1" applyBorder="1" applyAlignment="1">
      <alignment horizontal="center" vertical="center"/>
    </xf>
    <xf numFmtId="0" fontId="0" fillId="23" borderId="0" xfId="0" applyFill="1"/>
    <xf numFmtId="170" fontId="0" fillId="0" borderId="0" xfId="7" applyNumberFormat="1" applyFont="1" applyAlignment="1">
      <alignment horizontal="center" vertical="center"/>
    </xf>
    <xf numFmtId="0" fontId="0" fillId="0" borderId="0" xfId="0" applyAlignment="1">
      <alignment wrapText="1"/>
    </xf>
    <xf numFmtId="0" fontId="29" fillId="0" borderId="0" xfId="0" applyFont="1" applyAlignment="1">
      <alignment wrapText="1"/>
    </xf>
    <xf numFmtId="185" fontId="0" fillId="0" borderId="0" xfId="5" applyNumberFormat="1" applyFont="1" applyAlignment="1">
      <alignment horizontal="center" vertical="center"/>
    </xf>
    <xf numFmtId="41" fontId="0" fillId="0" borderId="0" xfId="7" applyFont="1" applyFill="1" applyAlignment="1">
      <alignment horizontal="center" vertical="center"/>
    </xf>
    <xf numFmtId="41" fontId="36" fillId="21" borderId="0" xfId="7" applyFont="1" applyFill="1" applyAlignment="1">
      <alignment horizontal="center" vertical="center"/>
    </xf>
    <xf numFmtId="0" fontId="41" fillId="24" borderId="0" xfId="0" applyFont="1" applyFill="1"/>
    <xf numFmtId="41" fontId="0" fillId="24" borderId="0" xfId="7" applyFont="1" applyFill="1" applyAlignment="1">
      <alignment horizontal="center" vertical="center"/>
    </xf>
    <xf numFmtId="184" fontId="0" fillId="0" borderId="0" xfId="5" applyNumberFormat="1" applyFont="1" applyAlignment="1">
      <alignment horizontal="center" vertical="center"/>
    </xf>
    <xf numFmtId="0" fontId="19" fillId="0" borderId="0" xfId="0" applyFont="1" applyAlignment="1">
      <alignment horizontal="left"/>
    </xf>
    <xf numFmtId="186" fontId="0" fillId="0" borderId="0" xfId="7" applyNumberFormat="1" applyFont="1" applyAlignment="1">
      <alignment horizontal="center" vertical="center"/>
    </xf>
    <xf numFmtId="0" fontId="42" fillId="0" borderId="0" xfId="0" applyFont="1" applyAlignment="1">
      <alignment vertical="center" wrapText="1"/>
    </xf>
    <xf numFmtId="0" fontId="23" fillId="0" borderId="0" xfId="0" applyFont="1"/>
    <xf numFmtId="0" fontId="33" fillId="0" borderId="0" xfId="0" applyFont="1" applyAlignment="1">
      <alignment horizontal="center" wrapText="1"/>
    </xf>
    <xf numFmtId="0" fontId="23" fillId="0" borderId="0" xfId="0" applyFont="1" applyAlignment="1">
      <alignment horizontal="left"/>
    </xf>
    <xf numFmtId="6" fontId="32" fillId="3" borderId="0" xfId="0" applyNumberFormat="1" applyFont="1" applyFill="1" applyAlignment="1">
      <alignment vertical="center"/>
    </xf>
    <xf numFmtId="43" fontId="32" fillId="3" borderId="0" xfId="90" applyFont="1" applyFill="1" applyBorder="1" applyAlignment="1">
      <alignment vertical="center"/>
    </xf>
    <xf numFmtId="4" fontId="43" fillId="0" borderId="0" xfId="0" applyNumberFormat="1" applyFont="1" applyAlignment="1">
      <alignment horizontal="right" vertical="center" wrapText="1"/>
    </xf>
    <xf numFmtId="10" fontId="43" fillId="0" borderId="0" xfId="0" applyNumberFormat="1" applyFont="1" applyAlignment="1">
      <alignment horizontal="center" vertical="center" wrapText="1"/>
    </xf>
    <xf numFmtId="0" fontId="0" fillId="3" borderId="0" xfId="0" applyFill="1" applyAlignment="1">
      <alignment horizontal="center" vertical="center"/>
    </xf>
    <xf numFmtId="0" fontId="38" fillId="3" borderId="0" xfId="0" applyFont="1" applyFill="1"/>
    <xf numFmtId="10" fontId="0" fillId="3" borderId="0" xfId="5" applyNumberFormat="1" applyFont="1" applyFill="1" applyAlignment="1">
      <alignment horizontal="center" vertical="center"/>
    </xf>
    <xf numFmtId="41" fontId="0" fillId="3" borderId="0" xfId="7" applyFont="1" applyFill="1" applyAlignment="1">
      <alignment horizontal="center" vertical="center"/>
    </xf>
    <xf numFmtId="43" fontId="13" fillId="0" borderId="15" xfId="90" applyFont="1" applyBorder="1"/>
    <xf numFmtId="0" fontId="2" fillId="3" borderId="0" xfId="0" applyFont="1" applyFill="1" applyAlignment="1">
      <alignment horizontal="center" vertical="center" wrapText="1"/>
    </xf>
    <xf numFmtId="8" fontId="32" fillId="3" borderId="15" xfId="90" applyNumberFormat="1" applyFont="1" applyFill="1" applyBorder="1" applyAlignment="1">
      <alignment vertical="center"/>
    </xf>
    <xf numFmtId="170" fontId="1" fillId="3" borderId="35" xfId="6" applyNumberFormat="1" applyFont="1" applyFill="1" applyBorder="1" applyAlignment="1">
      <alignment horizontal="center"/>
    </xf>
    <xf numFmtId="170" fontId="1" fillId="3" borderId="7" xfId="6" applyNumberFormat="1" applyFont="1" applyFill="1" applyBorder="1" applyAlignment="1">
      <alignment horizontal="center"/>
    </xf>
    <xf numFmtId="170" fontId="53" fillId="3" borderId="17" xfId="6" applyNumberFormat="1" applyFont="1" applyFill="1" applyBorder="1" applyAlignment="1">
      <alignment horizontal="center"/>
    </xf>
    <xf numFmtId="170" fontId="53" fillId="3" borderId="36" xfId="6" applyNumberFormat="1" applyFont="1" applyFill="1" applyBorder="1" applyAlignment="1">
      <alignment horizontal="center"/>
    </xf>
    <xf numFmtId="0" fontId="54" fillId="0" borderId="34" xfId="62" applyFont="1" applyBorder="1"/>
    <xf numFmtId="0" fontId="54" fillId="0" borderId="34" xfId="62" applyFont="1" applyBorder="1" applyAlignment="1">
      <alignment horizontal="center"/>
    </xf>
    <xf numFmtId="178" fontId="54" fillId="0" borderId="34" xfId="5" applyNumberFormat="1" applyFont="1" applyBorder="1" applyAlignment="1">
      <alignment horizontal="center"/>
    </xf>
    <xf numFmtId="0" fontId="55" fillId="0" borderId="0" xfId="62" applyFont="1"/>
    <xf numFmtId="0" fontId="54" fillId="0" borderId="0" xfId="62" applyFont="1" applyAlignment="1">
      <alignment horizontal="center"/>
    </xf>
    <xf numFmtId="178" fontId="54" fillId="0" borderId="0" xfId="5" applyNumberFormat="1" applyFont="1" applyAlignment="1">
      <alignment horizontal="center"/>
    </xf>
    <xf numFmtId="0" fontId="56" fillId="0" borderId="0" xfId="62" applyFont="1"/>
    <xf numFmtId="178" fontId="0" fillId="0" borderId="0" xfId="5" applyNumberFormat="1" applyFont="1"/>
    <xf numFmtId="168" fontId="58" fillId="2" borderId="0" xfId="0" applyNumberFormat="1" applyFont="1" applyFill="1" applyAlignment="1">
      <alignment horizontal="left"/>
    </xf>
    <xf numFmtId="168" fontId="59" fillId="2" borderId="0" xfId="0" applyNumberFormat="1" applyFont="1" applyFill="1" applyAlignment="1">
      <alignment horizontal="left"/>
    </xf>
    <xf numFmtId="178" fontId="59" fillId="2" borderId="0" xfId="5" applyNumberFormat="1" applyFont="1" applyFill="1" applyBorder="1" applyAlignment="1">
      <alignment horizontal="left"/>
    </xf>
    <xf numFmtId="0" fontId="60" fillId="0" borderId="0" xfId="62" applyFont="1"/>
    <xf numFmtId="170" fontId="61" fillId="3" borderId="0" xfId="62" applyNumberFormat="1" applyFont="1" applyFill="1" applyAlignment="1">
      <alignment horizontal="center"/>
    </xf>
    <xf numFmtId="178" fontId="61" fillId="3" borderId="0" xfId="5" applyNumberFormat="1" applyFont="1" applyFill="1" applyBorder="1" applyAlignment="1">
      <alignment horizontal="center"/>
    </xf>
    <xf numFmtId="0" fontId="34" fillId="16" borderId="6" xfId="62" applyFont="1" applyFill="1" applyBorder="1"/>
    <xf numFmtId="0" fontId="34" fillId="16" borderId="2" xfId="62" applyFont="1" applyFill="1" applyBorder="1" applyAlignment="1">
      <alignment horizontal="center"/>
    </xf>
    <xf numFmtId="180" fontId="34" fillId="16" borderId="1" xfId="90" applyNumberFormat="1" applyFont="1" applyFill="1" applyBorder="1" applyAlignment="1">
      <alignment horizontal="left" wrapText="1"/>
    </xf>
    <xf numFmtId="0" fontId="62" fillId="0" borderId="35" xfId="62" applyFont="1" applyBorder="1"/>
    <xf numFmtId="170" fontId="54" fillId="3" borderId="37" xfId="6" applyNumberFormat="1" applyFont="1" applyFill="1" applyBorder="1" applyAlignment="1">
      <alignment horizontal="left"/>
    </xf>
    <xf numFmtId="170" fontId="0" fillId="0" borderId="0" xfId="0" applyNumberFormat="1"/>
    <xf numFmtId="189" fontId="0" fillId="0" borderId="0" xfId="0" applyNumberFormat="1"/>
    <xf numFmtId="43" fontId="0" fillId="0" borderId="0" xfId="0" applyNumberFormat="1"/>
    <xf numFmtId="0" fontId="62" fillId="0" borderId="17" xfId="62" applyFont="1" applyBorder="1"/>
    <xf numFmtId="170" fontId="54" fillId="3" borderId="38" xfId="6" applyNumberFormat="1" applyFont="1" applyFill="1" applyBorder="1" applyAlignment="1">
      <alignment horizontal="left"/>
    </xf>
    <xf numFmtId="0" fontId="62" fillId="0" borderId="36" xfId="62" applyFont="1" applyBorder="1"/>
    <xf numFmtId="170" fontId="54" fillId="3" borderId="39" xfId="6" applyNumberFormat="1" applyFont="1" applyFill="1" applyBorder="1" applyAlignment="1">
      <alignment horizontal="left"/>
    </xf>
    <xf numFmtId="0" fontId="54" fillId="0" borderId="0" xfId="62" applyFont="1"/>
    <xf numFmtId="0" fontId="54" fillId="3" borderId="0" xfId="62" applyFont="1" applyFill="1" applyAlignment="1">
      <alignment horizontal="center"/>
    </xf>
    <xf numFmtId="178" fontId="54" fillId="3" borderId="0" xfId="5" applyNumberFormat="1" applyFont="1" applyFill="1" applyAlignment="1">
      <alignment horizontal="center"/>
    </xf>
    <xf numFmtId="178" fontId="54" fillId="0" borderId="0" xfId="5" applyNumberFormat="1" applyFont="1" applyBorder="1" applyAlignment="1">
      <alignment horizontal="center"/>
    </xf>
    <xf numFmtId="0" fontId="63" fillId="0" borderId="0" xfId="62" applyFont="1" applyAlignment="1">
      <alignment horizontal="center"/>
    </xf>
    <xf numFmtId="0" fontId="63" fillId="3" borderId="0" xfId="62" applyFont="1" applyFill="1" applyAlignment="1">
      <alignment horizontal="center"/>
    </xf>
    <xf numFmtId="178" fontId="63" fillId="0" borderId="0" xfId="5" applyNumberFormat="1" applyFont="1" applyBorder="1" applyAlignment="1">
      <alignment horizontal="center"/>
    </xf>
    <xf numFmtId="0" fontId="34" fillId="16" borderId="2" xfId="62" applyFont="1" applyFill="1" applyBorder="1"/>
    <xf numFmtId="17" fontId="34" fillId="16" borderId="1" xfId="62" applyNumberFormat="1" applyFont="1" applyFill="1" applyBorder="1" applyAlignment="1">
      <alignment horizontal="center" wrapText="1"/>
    </xf>
    <xf numFmtId="0" fontId="54" fillId="0" borderId="18" xfId="62" applyFont="1" applyBorder="1"/>
    <xf numFmtId="170" fontId="62" fillId="3" borderId="16" xfId="6" applyNumberFormat="1" applyFont="1" applyFill="1" applyBorder="1" applyAlignment="1">
      <alignment horizontal="center"/>
    </xf>
    <xf numFmtId="170" fontId="53" fillId="3" borderId="16" xfId="6" applyNumberFormat="1" applyFont="1" applyFill="1" applyBorder="1" applyAlignment="1">
      <alignment horizontal="center"/>
    </xf>
    <xf numFmtId="190" fontId="0" fillId="0" borderId="0" xfId="0" applyNumberFormat="1"/>
    <xf numFmtId="0" fontId="54" fillId="0" borderId="19" xfId="62" applyFont="1" applyBorder="1"/>
    <xf numFmtId="170" fontId="62" fillId="3" borderId="17" xfId="6" applyNumberFormat="1" applyFont="1" applyFill="1" applyBorder="1" applyAlignment="1">
      <alignment horizontal="center"/>
    </xf>
    <xf numFmtId="0" fontId="54" fillId="0" borderId="40" xfId="62" applyFont="1" applyBorder="1"/>
    <xf numFmtId="170" fontId="62" fillId="3" borderId="36" xfId="6" applyNumberFormat="1" applyFont="1" applyFill="1" applyBorder="1" applyAlignment="1">
      <alignment horizontal="center"/>
    </xf>
    <xf numFmtId="170" fontId="54" fillId="3" borderId="0" xfId="6" applyNumberFormat="1" applyFont="1" applyFill="1" applyBorder="1" applyAlignment="1">
      <alignment horizontal="center"/>
    </xf>
    <xf numFmtId="0" fontId="54" fillId="3" borderId="19" xfId="62" applyFont="1" applyFill="1" applyBorder="1"/>
    <xf numFmtId="170" fontId="54" fillId="3" borderId="17" xfId="6" applyNumberFormat="1" applyFont="1" applyFill="1" applyBorder="1" applyAlignment="1">
      <alignment horizontal="center"/>
    </xf>
    <xf numFmtId="0" fontId="54" fillId="3" borderId="40" xfId="62" applyFont="1" applyFill="1" applyBorder="1"/>
    <xf numFmtId="170" fontId="54" fillId="3" borderId="36" xfId="6" applyNumberFormat="1" applyFont="1" applyFill="1" applyBorder="1" applyAlignment="1">
      <alignment horizontal="center"/>
    </xf>
    <xf numFmtId="170" fontId="54" fillId="3" borderId="0" xfId="62" applyNumberFormat="1" applyFont="1" applyFill="1" applyAlignment="1">
      <alignment horizontal="center"/>
    </xf>
    <xf numFmtId="0" fontId="34" fillId="11" borderId="2" xfId="62" applyFont="1" applyFill="1" applyBorder="1"/>
    <xf numFmtId="0" fontId="34" fillId="11" borderId="2" xfId="62" applyFont="1" applyFill="1" applyBorder="1" applyAlignment="1">
      <alignment horizontal="center"/>
    </xf>
    <xf numFmtId="17" fontId="34" fillId="3" borderId="1" xfId="62" applyNumberFormat="1" applyFont="1" applyFill="1" applyBorder="1" applyAlignment="1">
      <alignment horizontal="center"/>
    </xf>
    <xf numFmtId="171" fontId="54" fillId="3" borderId="17" xfId="6" applyNumberFormat="1" applyFont="1" applyFill="1" applyBorder="1" applyAlignment="1">
      <alignment horizontal="center"/>
    </xf>
    <xf numFmtId="171" fontId="54" fillId="3" borderId="36" xfId="6" applyNumberFormat="1" applyFont="1" applyFill="1" applyBorder="1" applyAlignment="1">
      <alignment horizontal="center"/>
    </xf>
    <xf numFmtId="0" fontId="64" fillId="0" borderId="0" xfId="62" applyFont="1"/>
    <xf numFmtId="0" fontId="55" fillId="14" borderId="41" xfId="0" applyFont="1" applyFill="1" applyBorder="1" applyAlignment="1">
      <alignment horizontal="center" vertical="center" wrapText="1"/>
    </xf>
    <xf numFmtId="181" fontId="55" fillId="14" borderId="42" xfId="90" applyNumberFormat="1" applyFont="1" applyFill="1" applyBorder="1" applyAlignment="1">
      <alignment horizontal="center" vertical="center"/>
    </xf>
    <xf numFmtId="0" fontId="62" fillId="0" borderId="18" xfId="62" applyFont="1" applyBorder="1"/>
    <xf numFmtId="0" fontId="62" fillId="0" borderId="19" xfId="62" applyFont="1" applyBorder="1"/>
    <xf numFmtId="0" fontId="62" fillId="0" borderId="40" xfId="62" applyFont="1" applyBorder="1"/>
    <xf numFmtId="168" fontId="12" fillId="2" borderId="12" xfId="0" applyNumberFormat="1" applyFont="1" applyFill="1" applyBorder="1" applyAlignment="1">
      <alignment horizontal="justify" vertical="center"/>
    </xf>
    <xf numFmtId="168" fontId="12" fillId="2" borderId="0" xfId="0" applyNumberFormat="1" applyFont="1" applyFill="1" applyAlignment="1">
      <alignment horizontal="justify" vertical="center"/>
    </xf>
    <xf numFmtId="168" fontId="57" fillId="2" borderId="0" xfId="0" applyNumberFormat="1" applyFont="1" applyFill="1" applyAlignment="1">
      <alignment horizontal="left" vertical="center" wrapText="1"/>
    </xf>
    <xf numFmtId="0" fontId="2" fillId="3" borderId="0" xfId="0" applyFont="1" applyFill="1" applyAlignment="1">
      <alignment horizontal="center" vertical="center" wrapText="1"/>
    </xf>
    <xf numFmtId="0" fontId="2" fillId="3" borderId="34" xfId="0" applyFont="1" applyFill="1" applyBorder="1" applyAlignment="1">
      <alignment horizontal="center" vertical="center" wrapText="1"/>
    </xf>
    <xf numFmtId="168" fontId="3" fillId="5" borderId="5" xfId="0" applyNumberFormat="1" applyFont="1" applyFill="1" applyBorder="1" applyAlignment="1">
      <alignment horizontal="left" vertical="top" wrapText="1"/>
    </xf>
    <xf numFmtId="168" fontId="3" fillId="5" borderId="12" xfId="0" applyNumberFormat="1" applyFont="1" applyFill="1" applyBorder="1" applyAlignment="1">
      <alignment horizontal="left" vertical="top" wrapText="1"/>
    </xf>
    <xf numFmtId="168" fontId="3" fillId="5" borderId="0" xfId="0" applyNumberFormat="1" applyFont="1" applyFill="1" applyAlignment="1">
      <alignment horizontal="left" vertical="top" wrapText="1"/>
    </xf>
  </cellXfs>
  <cellStyles count="153">
    <cellStyle name="20% - Énfasis1" xfId="97" builtinId="30" customBuiltin="1"/>
    <cellStyle name="20% - Énfasis2" xfId="100" builtinId="34" customBuiltin="1"/>
    <cellStyle name="20% - Énfasis3" xfId="103" builtinId="38" customBuiltin="1"/>
    <cellStyle name="20% - Énfasis4" xfId="106" builtinId="42" customBuiltin="1"/>
    <cellStyle name="20% - Énfasis5" xfId="109" builtinId="46" customBuiltin="1"/>
    <cellStyle name="20% - Énfasis6" xfId="112" builtinId="50" customBuiltin="1"/>
    <cellStyle name="40% - Énfasis1" xfId="98" builtinId="31" customBuiltin="1"/>
    <cellStyle name="40% - Énfasis2" xfId="101" builtinId="35" customBuiltin="1"/>
    <cellStyle name="40% - Énfasis3" xfId="104" builtinId="39" customBuiltin="1"/>
    <cellStyle name="40% - Énfasis4" xfId="107" builtinId="43" customBuiltin="1"/>
    <cellStyle name="40% - Énfasis5" xfId="110" builtinId="47" customBuiltin="1"/>
    <cellStyle name="40% - Énfasis6" xfId="113" builtinId="51" customBuiltin="1"/>
    <cellStyle name="60% - Énfasis1 2" xfId="131" xr:uid="{9690FAA4-6754-4FE7-8CBB-C69DB71CF88D}"/>
    <cellStyle name="60% - Énfasis2 2" xfId="132" xr:uid="{E69D9AD3-27CA-46BD-8E71-22897FFAE507}"/>
    <cellStyle name="60% - Énfasis3 2" xfId="133" xr:uid="{256E807D-F7E2-4BFA-9CBE-B0F7435AEBC5}"/>
    <cellStyle name="60% - Énfasis4 2" xfId="134" xr:uid="{F53DAF74-BBD8-446A-B7B7-D4636E4FA8F3}"/>
    <cellStyle name="60% - Énfasis5 2" xfId="135" xr:uid="{5C027403-084E-46D0-8842-30A48CA09236}"/>
    <cellStyle name="60% - Énfasis6 2" xfId="136" xr:uid="{B284CD1C-3CEE-4DA5-A7ED-1AC3A8659F88}"/>
    <cellStyle name="Cálculo 2" xfId="137" xr:uid="{82D0EA67-82A3-4F86-81FA-C81655096A01}"/>
    <cellStyle name="Celda vinculada" xfId="94" builtinId="24" customBuiltin="1"/>
    <cellStyle name="Encabezado 4" xfId="91" builtinId="19" customBuiltin="1"/>
    <cellStyle name="Énfasis1" xfId="96" builtinId="29" customBuiltin="1"/>
    <cellStyle name="Énfasis2" xfId="99" builtinId="33" customBuiltin="1"/>
    <cellStyle name="Énfasis3" xfId="102" builtinId="37" customBuiltin="1"/>
    <cellStyle name="Énfasis4" xfId="105" builtinId="41" customBuiltin="1"/>
    <cellStyle name="Énfasis5" xfId="108" builtinId="45" customBuiltin="1"/>
    <cellStyle name="Énfasis6" xfId="111" builtinId="49" customBuiltin="1"/>
    <cellStyle name="Entrada" xfId="93" builtinId="20" customBuiltin="1"/>
    <cellStyle name="Euro" xfId="9" xr:uid="{00000000-0005-0000-0000-000000000000}"/>
    <cellStyle name="Euro 2" xfId="10" xr:uid="{00000000-0005-0000-0000-000001000000}"/>
    <cellStyle name="Euro 2 2" xfId="139" xr:uid="{24126235-6CA5-4131-98DD-59F89A8A356E}"/>
    <cellStyle name="Euro 3" xfId="11" xr:uid="{00000000-0005-0000-0000-000002000000}"/>
    <cellStyle name="Euro 4" xfId="12" xr:uid="{00000000-0005-0000-0000-000003000000}"/>
    <cellStyle name="Euro 4 2" xfId="13" xr:uid="{00000000-0005-0000-0000-000004000000}"/>
    <cellStyle name="Euro 5" xfId="14" xr:uid="{00000000-0005-0000-0000-000005000000}"/>
    <cellStyle name="Euro 6" xfId="138" xr:uid="{DF5A73BB-0DF9-4A6F-8A78-C9AD39451F05}"/>
    <cellStyle name="Hipervínculo 2" xfId="15" xr:uid="{00000000-0005-0000-0000-000006000000}"/>
    <cellStyle name="Incorrecto" xfId="92" builtinId="27" customBuiltin="1"/>
    <cellStyle name="Millares" xfId="90" builtinId="3"/>
    <cellStyle name="Millares [0]" xfId="7" builtinId="6"/>
    <cellStyle name="Millares [0] 2" xfId="17" xr:uid="{00000000-0005-0000-0000-000009000000}"/>
    <cellStyle name="Millares [0] 2 2" xfId="18" xr:uid="{00000000-0005-0000-0000-00000A000000}"/>
    <cellStyle name="Millares [0] 2 3" xfId="19" xr:uid="{00000000-0005-0000-0000-00000B000000}"/>
    <cellStyle name="Millares [0] 2 4" xfId="122" xr:uid="{3A336E84-C989-46D8-8284-57BD3CBE9A12}"/>
    <cellStyle name="Millares [0] 3" xfId="20" xr:uid="{00000000-0005-0000-0000-00000C000000}"/>
    <cellStyle name="Millares [0] 3 2" xfId="126" xr:uid="{B53F82C2-BEC3-48F2-A47D-A4A7F9C54155}"/>
    <cellStyle name="Millares [0] 4" xfId="21" xr:uid="{00000000-0005-0000-0000-00000D000000}"/>
    <cellStyle name="Millares [0] 4 2" xfId="22" xr:uid="{00000000-0005-0000-0000-00000E000000}"/>
    <cellStyle name="Millares [0] 4 2 2" xfId="23" xr:uid="{00000000-0005-0000-0000-00000F000000}"/>
    <cellStyle name="Millares [0] 4 3" xfId="24" xr:uid="{00000000-0005-0000-0000-000010000000}"/>
    <cellStyle name="Millares [0] 4 4" xfId="119" xr:uid="{1D0587CA-74B1-45D9-9F7E-0DB5460D948B}"/>
    <cellStyle name="Millares [0] 5" xfId="25" xr:uid="{00000000-0005-0000-0000-000011000000}"/>
    <cellStyle name="Millares [0] 5 2" xfId="130" xr:uid="{DBBBF435-687D-4B3F-B0E0-9AE72DC1F94D}"/>
    <cellStyle name="Millares [0] 6" xfId="6" xr:uid="{00000000-0005-0000-0000-000012000000}"/>
    <cellStyle name="Millares [0] 7" xfId="115" xr:uid="{D0A7A8B6-75F6-4122-B9F3-17A8078E5D83}"/>
    <cellStyle name="Millares 10" xfId="26" xr:uid="{00000000-0005-0000-0000-000013000000}"/>
    <cellStyle name="Millares 11" xfId="27" xr:uid="{00000000-0005-0000-0000-000014000000}"/>
    <cellStyle name="Millares 11 2" xfId="28" xr:uid="{00000000-0005-0000-0000-000015000000}"/>
    <cellStyle name="Millares 12" xfId="29" xr:uid="{00000000-0005-0000-0000-000016000000}"/>
    <cellStyle name="Millares 12 2" xfId="30" xr:uid="{00000000-0005-0000-0000-000017000000}"/>
    <cellStyle name="Millares 13" xfId="31" xr:uid="{00000000-0005-0000-0000-000018000000}"/>
    <cellStyle name="Millares 13 2" xfId="32" xr:uid="{00000000-0005-0000-0000-000019000000}"/>
    <cellStyle name="Millares 14" xfId="33" xr:uid="{00000000-0005-0000-0000-00001A000000}"/>
    <cellStyle name="Millares 15" xfId="34" xr:uid="{00000000-0005-0000-0000-00001B000000}"/>
    <cellStyle name="Millares 16" xfId="35" xr:uid="{00000000-0005-0000-0000-00001C000000}"/>
    <cellStyle name="Millares 17" xfId="36" xr:uid="{00000000-0005-0000-0000-00001D000000}"/>
    <cellStyle name="Millares 18" xfId="37" xr:uid="{00000000-0005-0000-0000-00001E000000}"/>
    <cellStyle name="Millares 19" xfId="38" xr:uid="{00000000-0005-0000-0000-00001F000000}"/>
    <cellStyle name="Millares 2" xfId="39" xr:uid="{00000000-0005-0000-0000-000020000000}"/>
    <cellStyle name="Millares 2 2" xfId="40" xr:uid="{00000000-0005-0000-0000-000021000000}"/>
    <cellStyle name="Millares 2 3" xfId="41" xr:uid="{00000000-0005-0000-0000-000022000000}"/>
    <cellStyle name="Millares 2 4" xfId="121" xr:uid="{A24F7D29-3580-4150-86E5-44676BC09CA6}"/>
    <cellStyle name="Millares 20" xfId="42" xr:uid="{00000000-0005-0000-0000-000023000000}"/>
    <cellStyle name="Millares 21" xfId="43" xr:uid="{00000000-0005-0000-0000-000024000000}"/>
    <cellStyle name="Millares 22" xfId="44" xr:uid="{00000000-0005-0000-0000-000025000000}"/>
    <cellStyle name="Millares 23" xfId="45" xr:uid="{00000000-0005-0000-0000-000026000000}"/>
    <cellStyle name="Millares 24" xfId="46" xr:uid="{00000000-0005-0000-0000-000027000000}"/>
    <cellStyle name="Millares 25" xfId="47" xr:uid="{00000000-0005-0000-0000-000028000000}"/>
    <cellStyle name="Millares 26" xfId="16" xr:uid="{00000000-0005-0000-0000-000029000000}"/>
    <cellStyle name="Millares 27" xfId="75" xr:uid="{00000000-0005-0000-0000-00002A000000}"/>
    <cellStyle name="Millares 28" xfId="87" xr:uid="{00000000-0005-0000-0000-00002B000000}"/>
    <cellStyle name="Millares 29" xfId="76" xr:uid="{00000000-0005-0000-0000-00002C000000}"/>
    <cellStyle name="Millares 3" xfId="48" xr:uid="{00000000-0005-0000-0000-00002D000000}"/>
    <cellStyle name="Millares 3 2" xfId="49" xr:uid="{00000000-0005-0000-0000-00002E000000}"/>
    <cellStyle name="Millares 3 3" xfId="125" xr:uid="{F383D44B-444F-4046-9DCC-A806EC0820CF}"/>
    <cellStyle name="Millares 30" xfId="86" xr:uid="{00000000-0005-0000-0000-00002F000000}"/>
    <cellStyle name="Millares 31" xfId="77" xr:uid="{00000000-0005-0000-0000-000030000000}"/>
    <cellStyle name="Millares 32" xfId="85" xr:uid="{00000000-0005-0000-0000-000031000000}"/>
    <cellStyle name="Millares 33" xfId="78" xr:uid="{00000000-0005-0000-0000-000032000000}"/>
    <cellStyle name="Millares 34" xfId="84" xr:uid="{00000000-0005-0000-0000-000033000000}"/>
    <cellStyle name="Millares 35" xfId="79" xr:uid="{00000000-0005-0000-0000-000034000000}"/>
    <cellStyle name="Millares 36" xfId="83" xr:uid="{00000000-0005-0000-0000-000035000000}"/>
    <cellStyle name="Millares 37" xfId="80" xr:uid="{00000000-0005-0000-0000-000036000000}"/>
    <cellStyle name="Millares 38" xfId="82" xr:uid="{00000000-0005-0000-0000-000037000000}"/>
    <cellStyle name="Millares 39" xfId="81" xr:uid="{00000000-0005-0000-0000-000038000000}"/>
    <cellStyle name="Millares 4" xfId="50" xr:uid="{00000000-0005-0000-0000-000039000000}"/>
    <cellStyle name="Millares 4 2" xfId="124" xr:uid="{61AF5030-B399-41BE-84EA-8AEEC7039168}"/>
    <cellStyle name="Millares 40" xfId="147" xr:uid="{C19960EF-2797-4BC1-96EE-1ADC9573A4FC}"/>
    <cellStyle name="Millares 41" xfId="151" xr:uid="{DEFD0BF5-1278-4085-B66C-489B72461E40}"/>
    <cellStyle name="Millares 42" xfId="127" xr:uid="{B042D2E2-9694-4DFB-A433-F9BD77532CE2}"/>
    <cellStyle name="Millares 43" xfId="114" xr:uid="{F59F20F5-7E77-40AF-80EC-22CAC5CF884A}"/>
    <cellStyle name="Millares 44" xfId="150" xr:uid="{A86B2B1F-E42A-42F1-A6FE-4321B7F770E9}"/>
    <cellStyle name="Millares 45" xfId="149" xr:uid="{540AD520-3D6C-4C04-9222-526D2E3ED299}"/>
    <cellStyle name="Millares 46" xfId="128" xr:uid="{D76FE16B-0607-457E-AC66-7C38FE1275F2}"/>
    <cellStyle name="Millares 47" xfId="129" xr:uid="{F495E3EB-E574-46AA-9A96-7834BCFC7270}"/>
    <cellStyle name="Millares 48" xfId="152" xr:uid="{82DBDDFA-0627-4330-BEFB-781D0672D3BD}"/>
    <cellStyle name="Millares 5" xfId="51" xr:uid="{00000000-0005-0000-0000-00003A000000}"/>
    <cellStyle name="Millares 5 2" xfId="123" xr:uid="{AE37937B-814C-47B6-ACF2-4644BA7D1557}"/>
    <cellStyle name="Millares 6" xfId="52" xr:uid="{00000000-0005-0000-0000-00003B000000}"/>
    <cellStyle name="Millares 6 2" xfId="120" xr:uid="{B57335B8-F5D6-4839-80DD-AD550975D097}"/>
    <cellStyle name="Millares 7" xfId="53" xr:uid="{00000000-0005-0000-0000-00003C000000}"/>
    <cellStyle name="Millares 7 2" xfId="118" xr:uid="{08E81208-98B6-4C1F-9E31-B16A497A92F9}"/>
    <cellStyle name="Millares 8" xfId="54" xr:uid="{00000000-0005-0000-0000-00003D000000}"/>
    <cellStyle name="Millares 8 2" xfId="55" xr:uid="{00000000-0005-0000-0000-00003E000000}"/>
    <cellStyle name="Millares 8 2 2" xfId="56" xr:uid="{00000000-0005-0000-0000-00003F000000}"/>
    <cellStyle name="Millares 8 3" xfId="57" xr:uid="{00000000-0005-0000-0000-000040000000}"/>
    <cellStyle name="Millares 8 4" xfId="117" xr:uid="{FC54754C-3895-46C6-BAD1-8381E113B13E}"/>
    <cellStyle name="Millares 9" xfId="58" xr:uid="{00000000-0005-0000-0000-000041000000}"/>
    <cellStyle name="Millares 9 2" xfId="146" xr:uid="{3691E222-633B-4123-BD83-3275DA1811AE}"/>
    <cellStyle name="Moneda" xfId="4" builtinId="4"/>
    <cellStyle name="Moneda [0]" xfId="88" builtinId="7"/>
    <cellStyle name="Moneda 10" xfId="116" xr:uid="{4AD66F6D-8F4F-49F1-8839-3A7A1695D890}"/>
    <cellStyle name="Moneda 2" xfId="59" xr:uid="{00000000-0005-0000-0000-000044000000}"/>
    <cellStyle name="Moneda 4" xfId="3" xr:uid="{00000000-0005-0000-0000-000045000000}"/>
    <cellStyle name="Neutral 2" xfId="140" xr:uid="{8EF53829-FA70-4208-B49A-179482A0E976}"/>
    <cellStyle name="Normal" xfId="0" builtinId="0"/>
    <cellStyle name="Normal 2" xfId="60" xr:uid="{00000000-0005-0000-0000-000047000000}"/>
    <cellStyle name="Normal 2 2" xfId="61" xr:uid="{00000000-0005-0000-0000-000048000000}"/>
    <cellStyle name="Normal 2 2 2" xfId="62" xr:uid="{00000000-0005-0000-0000-000049000000}"/>
    <cellStyle name="Normal 2 2 3" xfId="141" xr:uid="{98DCCD1E-EBB6-4210-80D5-1D71FEEC025C}"/>
    <cellStyle name="Normal 3" xfId="63" xr:uid="{00000000-0005-0000-0000-00004A000000}"/>
    <cellStyle name="Normal 3 2" xfId="145" xr:uid="{242498D5-8D23-4FCC-A1F6-DEF41E269930}"/>
    <cellStyle name="Normal 4" xfId="1" xr:uid="{00000000-0005-0000-0000-00004B000000}"/>
    <cellStyle name="Normal 4 126" xfId="89" xr:uid="{00000000-0005-0000-0000-00004C000000}"/>
    <cellStyle name="Normal 4 2" xfId="2" xr:uid="{00000000-0005-0000-0000-00004D000000}"/>
    <cellStyle name="Normal 5" xfId="64" xr:uid="{00000000-0005-0000-0000-00004E000000}"/>
    <cellStyle name="Normal 6" xfId="65" xr:uid="{00000000-0005-0000-0000-00004F000000}"/>
    <cellStyle name="Normal 7" xfId="8" xr:uid="{00000000-0005-0000-0000-000050000000}"/>
    <cellStyle name="Notas 2" xfId="142" xr:uid="{6104A01A-4940-466C-92F2-4DEFD7EB932C}"/>
    <cellStyle name="Porcentaje" xfId="5" builtinId="5"/>
    <cellStyle name="Porcentaje 2" xfId="67" xr:uid="{00000000-0005-0000-0000-000052000000}"/>
    <cellStyle name="Porcentaje 2 2" xfId="68" xr:uid="{00000000-0005-0000-0000-000053000000}"/>
    <cellStyle name="Porcentaje 3" xfId="69" xr:uid="{00000000-0005-0000-0000-000054000000}"/>
    <cellStyle name="Porcentaje 4" xfId="70" xr:uid="{00000000-0005-0000-0000-000055000000}"/>
    <cellStyle name="Porcentaje 4 2" xfId="71" xr:uid="{00000000-0005-0000-0000-000056000000}"/>
    <cellStyle name="Porcentaje 5" xfId="72" xr:uid="{00000000-0005-0000-0000-000057000000}"/>
    <cellStyle name="Porcentaje 6" xfId="73" xr:uid="{00000000-0005-0000-0000-000058000000}"/>
    <cellStyle name="Porcentaje 7" xfId="66" xr:uid="{00000000-0005-0000-0000-000059000000}"/>
    <cellStyle name="Porcentual 2" xfId="74" xr:uid="{00000000-0005-0000-0000-00005A000000}"/>
    <cellStyle name="Salida 2" xfId="143" xr:uid="{A0737A1A-81F7-41D2-B978-C9A9A3399D52}"/>
    <cellStyle name="Título 1" xfId="148" xr:uid="{0C2C0E85-BE7E-49E1-8F0E-FC1C060F4172}"/>
    <cellStyle name="Título 4" xfId="144" xr:uid="{180F6765-120E-4DBD-9EFF-5E91194BD0AA}"/>
    <cellStyle name="Total" xfId="95" builtinId="25" customBuiltin="1"/>
  </cellStyles>
  <dxfs count="7">
    <dxf>
      <font>
        <b/>
        <i val="0"/>
        <condense val="0"/>
        <extend val="0"/>
        <color rgb="FFFFFFFF"/>
      </font>
      <fill>
        <patternFill>
          <bgColor rgb="FFFF0000"/>
        </patternFill>
      </fill>
    </dxf>
    <dxf>
      <font>
        <b/>
        <i val="0"/>
        <condense val="0"/>
        <extend val="0"/>
        <color rgb="FFFFFFFF"/>
      </font>
      <fill>
        <patternFill>
          <bgColor rgb="FFFF0000"/>
        </patternFill>
      </fill>
    </dxf>
    <dxf>
      <font>
        <b/>
        <i val="0"/>
        <condense val="0"/>
        <extend val="0"/>
        <color rgb="FFFFFFFF"/>
      </font>
      <fill>
        <patternFill>
          <bgColor rgb="FFFF0000"/>
        </patternFill>
      </fill>
    </dxf>
    <dxf>
      <font>
        <b/>
        <i val="0"/>
        <condense val="0"/>
        <extend val="0"/>
        <color rgb="FFFFFFFF"/>
      </font>
      <fill>
        <patternFill>
          <bgColor rgb="FFFF0000"/>
        </patternFill>
      </fill>
    </dxf>
    <dxf>
      <font>
        <b/>
        <i val="0"/>
        <condense val="0"/>
        <extend val="0"/>
        <color rgb="FFFFFFFF"/>
      </font>
      <fill>
        <patternFill>
          <bgColor rgb="FFFF0000"/>
        </patternFill>
      </fill>
    </dxf>
    <dxf>
      <font>
        <b/>
        <i val="0"/>
        <condense val="0"/>
        <extend val="0"/>
        <color rgb="FFFFFFFF"/>
      </font>
      <fill>
        <patternFill>
          <bgColor rgb="FFFF0000"/>
        </patternFill>
      </fill>
    </dxf>
    <dxf>
      <font>
        <b/>
        <i val="0"/>
        <condense val="0"/>
        <extend val="0"/>
        <color rgb="FFFFFFFF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microsoft.com/office/2017/10/relationships/person" Target="persons/perso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TMVT - VEHICULO TRONCAL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'Fase III Rev. 0'!$A$39</c:f>
              <c:strCache>
                <c:ptCount val="1"/>
                <c:pt idx="0">
                  <c:v>BIARTICULADO</c:v>
                </c:pt>
              </c:strCache>
            </c:strRef>
          </c:tx>
          <c:spPr>
            <a:ln w="38100" cap="flat" cmpd="dbl" algn="ctr">
              <a:solidFill>
                <a:schemeClr val="accent1"/>
              </a:solidFill>
              <a:miter lim="800000"/>
            </a:ln>
            <a:effectLst/>
          </c:spPr>
          <c:marker>
            <c:symbol val="none"/>
          </c:marker>
          <c:cat>
            <c:numRef>
              <c:f>'Fase III Rev. 0'!$B$38:$F$38</c:f>
              <c:numCache>
                <c:formatCode>mmm\-yy</c:formatCode>
                <c:ptCount val="5"/>
                <c:pt idx="0">
                  <c:v>43466</c:v>
                </c:pt>
                <c:pt idx="1">
                  <c:v>43497</c:v>
                </c:pt>
                <c:pt idx="2">
                  <c:v>43525</c:v>
                </c:pt>
                <c:pt idx="3">
                  <c:v>43556</c:v>
                </c:pt>
                <c:pt idx="4">
                  <c:v>43586</c:v>
                </c:pt>
              </c:numCache>
            </c:numRef>
          </c:cat>
          <c:val>
            <c:numRef>
              <c:f>'Fase III Rev. 0'!$B$39:$F$39</c:f>
              <c:numCache>
                <c:formatCode>_-"$"* #,##0.00_-;\-"$"* #,##0.00_-;_-"$"* "-"??_-;_-@_-</c:formatCode>
                <c:ptCount val="5"/>
                <c:pt idx="0">
                  <c:v>5188.9452706934899</c:v>
                </c:pt>
                <c:pt idx="1">
                  <c:v>5188.9452706934899</c:v>
                </c:pt>
                <c:pt idx="2">
                  <c:v>5188.9452706934899</c:v>
                </c:pt>
                <c:pt idx="3">
                  <c:v>5188.9452706934899</c:v>
                </c:pt>
                <c:pt idx="4">
                  <c:v>5188.9452706934899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BCE-4CCE-93D1-FE26C674AF82}"/>
            </c:ext>
          </c:extLst>
        </c:ser>
        <c:ser>
          <c:idx val="1"/>
          <c:order val="1"/>
          <c:tx>
            <c:strRef>
              <c:f>'Fase III Rev. 0'!$A$40</c:f>
              <c:strCache>
                <c:ptCount val="1"/>
                <c:pt idx="0">
                  <c:v>ARTICULADO</c:v>
                </c:pt>
              </c:strCache>
            </c:strRef>
          </c:tx>
          <c:spPr>
            <a:ln w="38100" cap="flat" cmpd="dbl" algn="ctr">
              <a:solidFill>
                <a:schemeClr val="accent2"/>
              </a:solidFill>
              <a:miter lim="800000"/>
            </a:ln>
            <a:effectLst/>
          </c:spPr>
          <c:marker>
            <c:symbol val="none"/>
          </c:marker>
          <c:cat>
            <c:numRef>
              <c:f>'Fase III Rev. 0'!$B$38:$F$38</c:f>
              <c:numCache>
                <c:formatCode>mmm\-yy</c:formatCode>
                <c:ptCount val="5"/>
                <c:pt idx="0">
                  <c:v>43466</c:v>
                </c:pt>
                <c:pt idx="1">
                  <c:v>43497</c:v>
                </c:pt>
                <c:pt idx="2">
                  <c:v>43525</c:v>
                </c:pt>
                <c:pt idx="3">
                  <c:v>43556</c:v>
                </c:pt>
                <c:pt idx="4">
                  <c:v>43586</c:v>
                </c:pt>
              </c:numCache>
            </c:numRef>
          </c:cat>
          <c:val>
            <c:numRef>
              <c:f>'Fase III Rev. 0'!$B$40:$F$40</c:f>
              <c:numCache>
                <c:formatCode>_-"$"* #,##0.00_-;\-"$"* #,##0.00_-;_-"$"* "-"??_-;_-@_-</c:formatCode>
                <c:ptCount val="5"/>
                <c:pt idx="0">
                  <c:v>4455.2714851553746</c:v>
                </c:pt>
                <c:pt idx="1">
                  <c:v>4455.2714851553746</c:v>
                </c:pt>
                <c:pt idx="2">
                  <c:v>4455.2714851553746</c:v>
                </c:pt>
                <c:pt idx="3">
                  <c:v>4640.681086193179</c:v>
                </c:pt>
                <c:pt idx="4">
                  <c:v>4640.681086193179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BCE-4CCE-93D1-FE26C674AF82}"/>
            </c:ext>
          </c:extLst>
        </c:ser>
        <c:ser>
          <c:idx val="2"/>
          <c:order val="2"/>
          <c:tx>
            <c:strRef>
              <c:f>'Fase III Rev. 0'!$A$41</c:f>
              <c:strCache>
                <c:ptCount val="1"/>
                <c:pt idx="0">
                  <c:v>PADRON DUAL DIESEL</c:v>
                </c:pt>
              </c:strCache>
            </c:strRef>
          </c:tx>
          <c:spPr>
            <a:ln w="38100" cap="flat" cmpd="dbl" algn="ctr">
              <a:solidFill>
                <a:schemeClr val="accent3"/>
              </a:solidFill>
              <a:miter lim="800000"/>
            </a:ln>
            <a:effectLst/>
          </c:spPr>
          <c:marker>
            <c:symbol val="none"/>
          </c:marker>
          <c:cat>
            <c:numRef>
              <c:f>'Fase III Rev. 0'!$B$38:$F$38</c:f>
              <c:numCache>
                <c:formatCode>mmm\-yy</c:formatCode>
                <c:ptCount val="5"/>
                <c:pt idx="0">
                  <c:v>43466</c:v>
                </c:pt>
                <c:pt idx="1">
                  <c:v>43497</c:v>
                </c:pt>
                <c:pt idx="2">
                  <c:v>43525</c:v>
                </c:pt>
                <c:pt idx="3">
                  <c:v>43556</c:v>
                </c:pt>
                <c:pt idx="4">
                  <c:v>43586</c:v>
                </c:pt>
              </c:numCache>
            </c:numRef>
          </c:cat>
          <c:val>
            <c:numRef>
              <c:f>'Fase III Rev. 0'!$B$41:$F$41</c:f>
              <c:numCache>
                <c:formatCode>_-"$"* #,##0.00_-;\-"$"* #,##0.00_-;_-"$"* "-"??_-;_-@_-</c:formatCode>
                <c:ptCount val="5"/>
                <c:pt idx="0">
                  <c:v>3405.5374543396629</c:v>
                </c:pt>
                <c:pt idx="1">
                  <c:v>3405.5374543396629</c:v>
                </c:pt>
                <c:pt idx="2">
                  <c:v>3405.5374543396629</c:v>
                </c:pt>
                <c:pt idx="3">
                  <c:v>3405.5374543396629</c:v>
                </c:pt>
                <c:pt idx="4">
                  <c:v>3405.5374543396629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BCE-4CCE-93D1-FE26C674AF82}"/>
            </c:ext>
          </c:extLst>
        </c:ser>
        <c:ser>
          <c:idx val="3"/>
          <c:order val="3"/>
          <c:tx>
            <c:strRef>
              <c:f>'Fase III Rev. 0'!$A$42</c:f>
              <c:strCache>
                <c:ptCount val="1"/>
                <c:pt idx="0">
                  <c:v>PADRON DUAL HIBRIDO</c:v>
                </c:pt>
              </c:strCache>
            </c:strRef>
          </c:tx>
          <c:spPr>
            <a:ln w="38100" cap="flat" cmpd="dbl" algn="ctr">
              <a:solidFill>
                <a:schemeClr val="accent4"/>
              </a:solidFill>
              <a:miter lim="800000"/>
            </a:ln>
            <a:effectLst/>
          </c:spPr>
          <c:marker>
            <c:symbol val="none"/>
          </c:marker>
          <c:cat>
            <c:numRef>
              <c:f>'Fase III Rev. 0'!$B$38:$F$38</c:f>
              <c:numCache>
                <c:formatCode>mmm\-yy</c:formatCode>
                <c:ptCount val="5"/>
                <c:pt idx="0">
                  <c:v>43466</c:v>
                </c:pt>
                <c:pt idx="1">
                  <c:v>43497</c:v>
                </c:pt>
                <c:pt idx="2">
                  <c:v>43525</c:v>
                </c:pt>
                <c:pt idx="3">
                  <c:v>43556</c:v>
                </c:pt>
                <c:pt idx="4">
                  <c:v>43586</c:v>
                </c:pt>
              </c:numCache>
            </c:numRef>
          </c:cat>
          <c:val>
            <c:numRef>
              <c:f>'Fase III Rev. 0'!$B$42:$F$42</c:f>
              <c:numCache>
                <c:formatCode>_-"$"* #,##0.00_-;\-"$"* #,##0.00_-;_-"$"* "-"??_-;_-@_-</c:formatCode>
                <c:ptCount val="5"/>
                <c:pt idx="0">
                  <c:v>3730.8545317836683</c:v>
                </c:pt>
                <c:pt idx="1">
                  <c:v>3896.6238393553181</c:v>
                </c:pt>
                <c:pt idx="2">
                  <c:v>3896.6238393553181</c:v>
                </c:pt>
                <c:pt idx="3">
                  <c:v>3896.6238393553181</c:v>
                </c:pt>
                <c:pt idx="4">
                  <c:v>3896.6238393553181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BCE-4CCE-93D1-FE26C674AF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24945856"/>
        <c:axId val="1824930464"/>
      </c:lineChart>
      <c:dateAx>
        <c:axId val="1824945856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nextTo"/>
        <c:spPr>
          <a:noFill/>
          <a:ln w="3175" cap="flat" cmpd="sng" algn="ctr">
            <a:solidFill>
              <a:schemeClr val="tx1">
                <a:lumMod val="15000"/>
                <a:lumOff val="85000"/>
              </a:schemeClr>
            </a:solidFill>
            <a:round/>
            <a:tailEnd type="none" w="med" len="lg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24930464"/>
        <c:crosses val="autoZero"/>
        <c:auto val="1"/>
        <c:lblOffset val="100"/>
        <c:baseTimeUnit val="months"/>
      </c:dateAx>
      <c:valAx>
        <c:axId val="1824930464"/>
        <c:scaling>
          <c:orientation val="minMax"/>
          <c:min val="2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  <a:alpha val="32000"/>
                </a:schemeClr>
              </a:solidFill>
              <a:round/>
            </a:ln>
            <a:effectLst/>
          </c:spPr>
        </c:majorGridlines>
        <c:numFmt formatCode="_-&quot;$&quot;* #,##0.00_-;\-&quot;$&quot;* #,##0.00_-;_-&quot;$&quot;* &quot;-&quot;??_-;_-@_-" sourceLinked="1"/>
        <c:majorTickMark val="none"/>
        <c:minorTickMark val="none"/>
        <c:tickLblPos val="nextTo"/>
        <c:spPr>
          <a:noFill/>
          <a:ln w="3175" cap="flat" cmpd="sng" algn="ctr">
            <a:solidFill>
              <a:schemeClr val="tx1">
                <a:lumMod val="15000"/>
                <a:lumOff val="85000"/>
              </a:schemeClr>
            </a:solidFill>
            <a:round/>
            <a:tailEnd type="none" w="med" len="lg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249458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800" b="1" i="0" cap="all" baseline="0">
                <a:effectLst/>
              </a:rPr>
              <a:t>EMASIVO 10 S.A.S. "OPERACIÓN"</a:t>
            </a:r>
            <a:endParaRPr lang="es-CO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'Fase V'!$E$56</c:f>
              <c:strCache>
                <c:ptCount val="1"/>
                <c:pt idx="0">
                  <c:v>TMSPZ</c:v>
                </c:pt>
              </c:strCache>
            </c:strRef>
          </c:tx>
          <c:spPr>
            <a:ln w="38100" cap="flat" cmpd="dbl" algn="ctr">
              <a:solidFill>
                <a:schemeClr val="accent1"/>
              </a:solidFill>
              <a:miter lim="800000"/>
            </a:ln>
            <a:effectLst/>
          </c:spPr>
          <c:marker>
            <c:symbol val="none"/>
          </c:marker>
          <c:cat>
            <c:numRef>
              <c:f>'Fase V'!$F$65:$H$65</c:f>
              <c:numCache>
                <c:formatCode>_-* #,##0_-;\-* #,##0_-;_-* "-"??_-;_-@_-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'Fase V'!$F$56:$H$56</c:f>
              <c:numCache>
                <c:formatCode>_-* #,##0_-;\-* #,##0_-;_-* "-"??_-;_-@_-</c:formatCode>
                <c:ptCount val="3"/>
                <c:pt idx="0" formatCode="&quot;$&quot;#,##0_);[Red]\(&quot;$&quot;#,##0\)">
                  <c:v>375939369.76647401</c:v>
                </c:pt>
                <c:pt idx="1">
                  <c:v>397074376.04932564</c:v>
                </c:pt>
                <c:pt idx="2" formatCode="_(* #,##0.00_);_(* \(#,##0.00\);_(* &quot;-&quot;??_);_(@_)">
                  <c:v>449181254.94566476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B45-4797-B1B5-8A78F57A9D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22676032"/>
        <c:axId val="1522678528"/>
      </c:lineChart>
      <c:catAx>
        <c:axId val="1522676032"/>
        <c:scaling>
          <c:orientation val="minMax"/>
        </c:scaling>
        <c:delete val="0"/>
        <c:axPos val="b"/>
        <c:numFmt formatCode="_-* #,##0_-;\-* #,##0_-;_-* &quot;-&quot;??_-;_-@_-" sourceLinked="1"/>
        <c:majorTickMark val="none"/>
        <c:minorTickMark val="none"/>
        <c:tickLblPos val="nextTo"/>
        <c:spPr>
          <a:noFill/>
          <a:ln w="3175" cap="flat" cmpd="sng" algn="ctr">
            <a:solidFill>
              <a:schemeClr val="tx1">
                <a:lumMod val="15000"/>
                <a:lumOff val="85000"/>
              </a:schemeClr>
            </a:solidFill>
            <a:round/>
            <a:tailEnd type="none" w="med" len="lg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522678528"/>
        <c:crosses val="autoZero"/>
        <c:auto val="1"/>
        <c:lblAlgn val="ctr"/>
        <c:lblOffset val="100"/>
        <c:noMultiLvlLbl val="0"/>
      </c:catAx>
      <c:valAx>
        <c:axId val="1522678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  <a:alpha val="32000"/>
                </a:schemeClr>
              </a:solidFill>
              <a:round/>
            </a:ln>
            <a:effectLst/>
          </c:spPr>
        </c:majorGridlines>
        <c:numFmt formatCode="&quot;$&quot;#,##0_);[Red]\(&quot;$&quot;#,##0\)" sourceLinked="1"/>
        <c:majorTickMark val="none"/>
        <c:minorTickMark val="none"/>
        <c:tickLblPos val="nextTo"/>
        <c:spPr>
          <a:noFill/>
          <a:ln w="25400" cap="flat" cmpd="sng" algn="ctr">
            <a:noFill/>
            <a:round/>
            <a:tailEnd type="none" w="med" len="lg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5226760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800" b="1" i="0" cap="all" baseline="0">
                <a:effectLst/>
              </a:rPr>
              <a:t>EMASIVO 16 S.A.S "operación"</a:t>
            </a:r>
            <a:endParaRPr lang="es-CO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'Fase V'!$E$84</c:f>
              <c:strCache>
                <c:ptCount val="1"/>
                <c:pt idx="0">
                  <c:v>TPASZ</c:v>
                </c:pt>
              </c:strCache>
            </c:strRef>
          </c:tx>
          <c:spPr>
            <a:ln w="38100" cap="flat" cmpd="dbl" algn="ctr">
              <a:solidFill>
                <a:schemeClr val="accent1"/>
              </a:solidFill>
              <a:miter lim="800000"/>
            </a:ln>
            <a:effectLst/>
          </c:spPr>
          <c:marker>
            <c:symbol val="none"/>
          </c:marker>
          <c:cat>
            <c:numRef>
              <c:f>'Fase V'!$F$65:$I$65</c:f>
              <c:numCache>
                <c:formatCode>_-* #,##0_-;\-* #,##0_-;_-* "-"??_-;_-@_-</c:formatCode>
                <c:ptCount val="4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</c:numCache>
            </c:numRef>
          </c:cat>
          <c:val>
            <c:numRef>
              <c:f>'Fase V'!$F$84:$I$84</c:f>
              <c:numCache>
                <c:formatCode>_-* #,##0_-;\-* #,##0_-;_-* "-"??_-;_-@_-</c:formatCode>
                <c:ptCount val="4"/>
                <c:pt idx="0" formatCode="&quot;$&quot;#,##0_);[Red]\(&quot;$&quot;#,##0\)">
                  <c:v>73.16531791907515</c:v>
                </c:pt>
                <c:pt idx="1">
                  <c:v>77.278612716763007</c:v>
                </c:pt>
                <c:pt idx="2" formatCode="_(* #,##0.00_);_(* \(#,##0.00\);_(* &quot;-&quot;??_);_(@_)">
                  <c:v>87.419653179190746</c:v>
                </c:pt>
                <c:pt idx="3" formatCode="_(* #,##0.00_);_(* \(#,##0.00\);_(* &quot;-&quot;??_);_(@_)">
                  <c:v>95.528323699421961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F46-49C6-90E4-F198D5C87C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22676032"/>
        <c:axId val="1522678528"/>
      </c:lineChart>
      <c:catAx>
        <c:axId val="1522676032"/>
        <c:scaling>
          <c:orientation val="minMax"/>
        </c:scaling>
        <c:delete val="0"/>
        <c:axPos val="b"/>
        <c:numFmt formatCode="_-* #,##0_-;\-* #,##0_-;_-* &quot;-&quot;??_-;_-@_-" sourceLinked="1"/>
        <c:majorTickMark val="none"/>
        <c:minorTickMark val="none"/>
        <c:tickLblPos val="nextTo"/>
        <c:spPr>
          <a:noFill/>
          <a:ln w="3175" cap="flat" cmpd="sng" algn="ctr">
            <a:solidFill>
              <a:schemeClr val="tx1">
                <a:lumMod val="15000"/>
                <a:lumOff val="85000"/>
              </a:schemeClr>
            </a:solidFill>
            <a:round/>
            <a:tailEnd type="none" w="med" len="lg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522678528"/>
        <c:crosses val="autoZero"/>
        <c:auto val="1"/>
        <c:lblAlgn val="ctr"/>
        <c:lblOffset val="100"/>
        <c:noMultiLvlLbl val="0"/>
      </c:catAx>
      <c:valAx>
        <c:axId val="1522678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  <a:alpha val="32000"/>
                </a:schemeClr>
              </a:solidFill>
              <a:round/>
            </a:ln>
            <a:effectLst/>
          </c:spPr>
        </c:majorGridlines>
        <c:numFmt formatCode="&quot;$&quot;#,##0_);[Red]\(&quot;$&quot;#,##0\)" sourceLinked="1"/>
        <c:majorTickMark val="none"/>
        <c:minorTickMark val="none"/>
        <c:tickLblPos val="nextTo"/>
        <c:spPr>
          <a:noFill/>
          <a:ln w="25400" cap="flat" cmpd="sng" algn="ctr">
            <a:noFill/>
            <a:round/>
            <a:tailEnd type="none" w="med" len="lg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5226760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800" b="1" i="0" cap="all" baseline="0">
                <a:effectLst/>
              </a:rPr>
              <a:t>EMASIVO 16 S.A.S "operación"</a:t>
            </a:r>
            <a:endParaRPr lang="es-CO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'Fase V'!$E$85</c:f>
              <c:strCache>
                <c:ptCount val="1"/>
                <c:pt idx="0">
                  <c:v>TMSPZ</c:v>
                </c:pt>
              </c:strCache>
            </c:strRef>
          </c:tx>
          <c:spPr>
            <a:ln w="38100" cap="flat" cmpd="dbl" algn="ctr">
              <a:solidFill>
                <a:schemeClr val="accent1"/>
              </a:solidFill>
              <a:miter lim="800000"/>
            </a:ln>
            <a:effectLst/>
          </c:spPr>
          <c:marker>
            <c:symbol val="none"/>
          </c:marker>
          <c:cat>
            <c:numRef>
              <c:f>'Fase V'!$F$65:$H$65</c:f>
              <c:numCache>
                <c:formatCode>_-* #,##0_-;\-* #,##0_-;_-* "-"??_-;_-@_-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'Fase V'!$F$85:$H$85</c:f>
              <c:numCache>
                <c:formatCode>_-* #,##0_-;\-* #,##0_-;_-* "-"??_-;_-@_-</c:formatCode>
                <c:ptCount val="3"/>
                <c:pt idx="0" formatCode="&quot;$&quot;#,##0_);[Red]\(&quot;$&quot;#,##0\)">
                  <c:v>401712793.9907515</c:v>
                </c:pt>
                <c:pt idx="1">
                  <c:v>424296761.26763016</c:v>
                </c:pt>
                <c:pt idx="2" formatCode="_(* #,##0.00_);_(* \(#,##0.00\);_(* &quot;-&quot;??_);_(@_)">
                  <c:v>479975952.09190762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C6A-4215-84DE-258E379396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22676032"/>
        <c:axId val="1522678528"/>
      </c:lineChart>
      <c:catAx>
        <c:axId val="1522676032"/>
        <c:scaling>
          <c:orientation val="minMax"/>
        </c:scaling>
        <c:delete val="0"/>
        <c:axPos val="b"/>
        <c:numFmt formatCode="_-* #,##0_-;\-* #,##0_-;_-* &quot;-&quot;??_-;_-@_-" sourceLinked="1"/>
        <c:majorTickMark val="none"/>
        <c:minorTickMark val="none"/>
        <c:tickLblPos val="nextTo"/>
        <c:spPr>
          <a:noFill/>
          <a:ln w="3175" cap="flat" cmpd="sng" algn="ctr">
            <a:solidFill>
              <a:schemeClr val="tx1">
                <a:lumMod val="15000"/>
                <a:lumOff val="85000"/>
              </a:schemeClr>
            </a:solidFill>
            <a:round/>
            <a:tailEnd type="none" w="med" len="lg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522678528"/>
        <c:crosses val="autoZero"/>
        <c:auto val="1"/>
        <c:lblAlgn val="ctr"/>
        <c:lblOffset val="100"/>
        <c:noMultiLvlLbl val="0"/>
      </c:catAx>
      <c:valAx>
        <c:axId val="1522678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  <a:alpha val="32000"/>
                </a:schemeClr>
              </a:solidFill>
              <a:round/>
            </a:ln>
            <a:effectLst/>
          </c:spPr>
        </c:majorGridlines>
        <c:numFmt formatCode="&quot;$&quot;#,##0_);[Red]\(&quot;$&quot;#,##0\)" sourceLinked="1"/>
        <c:majorTickMark val="none"/>
        <c:minorTickMark val="none"/>
        <c:tickLblPos val="nextTo"/>
        <c:spPr>
          <a:noFill/>
          <a:ln w="25400" cap="flat" cmpd="sng" algn="ctr">
            <a:noFill/>
            <a:round/>
            <a:tailEnd type="none" w="med" len="lg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5226760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cap="all" spc="150" baseline="0">
                <a:solidFill>
                  <a:sysClr val="windowText" lastClr="000000">
                    <a:lumMod val="50000"/>
                    <a:lumOff val="50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s-CO" sz="1800" b="1" i="0" cap="all" baseline="0">
                <a:effectLst/>
              </a:rPr>
              <a:t>ZMO Fontibón III S.A.S.</a:t>
            </a:r>
            <a:endParaRPr lang="es-CO">
              <a:effectLst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50000"/>
                    <a:lumOff val="50000"/>
                  </a:sysClr>
                </a:solidFill>
              </a:defRPr>
            </a:pPr>
            <a:r>
              <a:rPr lang="es-CO" sz="1800" b="1" i="0" cap="all" baseline="0">
                <a:effectLst/>
              </a:rPr>
              <a:t>"operación"</a:t>
            </a:r>
            <a:endParaRPr lang="es-CO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1" i="0" u="none" strike="noStrike" kern="1200" cap="all" spc="150" baseline="0">
              <a:solidFill>
                <a:sysClr val="windowText" lastClr="000000">
                  <a:lumMod val="50000"/>
                  <a:lumOff val="50000"/>
                </a:sys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'Fase V'!$E$102</c:f>
              <c:strCache>
                <c:ptCount val="1"/>
                <c:pt idx="0">
                  <c:v>TPASZ</c:v>
                </c:pt>
              </c:strCache>
            </c:strRef>
          </c:tx>
          <c:spPr>
            <a:ln w="38100" cap="flat" cmpd="dbl" algn="ctr">
              <a:solidFill>
                <a:schemeClr val="accent1"/>
              </a:solidFill>
              <a:miter lim="800000"/>
            </a:ln>
            <a:effectLst/>
          </c:spPr>
          <c:marker>
            <c:symbol val="none"/>
          </c:marker>
          <c:cat>
            <c:numRef>
              <c:f>'Fase V'!$F$97:$J$97</c:f>
              <c:numCache>
                <c:formatCode>_-* #,##0_-;\-* #,##0_-;_-* "-"??_-;_-@_-</c:formatCode>
                <c:ptCount val="5"/>
                <c:pt idx="0">
                  <c:v>2021</c:v>
                </c:pt>
                <c:pt idx="1">
                  <c:v>2022</c:v>
                </c:pt>
                <c:pt idx="2" formatCode="mmm\-yy">
                  <c:v>44743</c:v>
                </c:pt>
                <c:pt idx="3">
                  <c:v>2023</c:v>
                </c:pt>
                <c:pt idx="4">
                  <c:v>2024</c:v>
                </c:pt>
              </c:numCache>
            </c:numRef>
          </c:cat>
          <c:val>
            <c:numRef>
              <c:f>'Fase V'!$F$102:$J$102</c:f>
              <c:numCache>
                <c:formatCode>_(* #,##0.00_);_(* \(#,##0.00\);_(* "-"??_);_(@_)</c:formatCode>
                <c:ptCount val="5"/>
                <c:pt idx="0" formatCode="&quot;$&quot;#,##0_);[Red]\(&quot;$&quot;#,##0\)">
                  <c:v>165</c:v>
                </c:pt>
                <c:pt idx="1">
                  <c:v>174.27616609783846</c:v>
                </c:pt>
                <c:pt idx="2">
                  <c:v>174.27616609783846</c:v>
                </c:pt>
                <c:pt idx="3">
                  <c:v>197.14590443686006</c:v>
                </c:pt>
                <c:pt idx="4">
                  <c:v>215.43230944254833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72C-4AD2-B979-31F1A12715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22676032"/>
        <c:axId val="1522678528"/>
      </c:lineChart>
      <c:catAx>
        <c:axId val="1522676032"/>
        <c:scaling>
          <c:orientation val="minMax"/>
        </c:scaling>
        <c:delete val="0"/>
        <c:axPos val="b"/>
        <c:numFmt formatCode="_-* #,##0_-;\-* #,##0_-;_-* &quot;-&quot;??_-;_-@_-" sourceLinked="1"/>
        <c:majorTickMark val="none"/>
        <c:minorTickMark val="none"/>
        <c:tickLblPos val="nextTo"/>
        <c:spPr>
          <a:noFill/>
          <a:ln w="3175" cap="flat" cmpd="sng" algn="ctr">
            <a:solidFill>
              <a:schemeClr val="tx1">
                <a:lumMod val="15000"/>
                <a:lumOff val="85000"/>
              </a:schemeClr>
            </a:solidFill>
            <a:round/>
            <a:tailEnd type="none" w="med" len="lg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522678528"/>
        <c:crosses val="autoZero"/>
        <c:auto val="1"/>
        <c:lblAlgn val="ctr"/>
        <c:lblOffset val="100"/>
        <c:noMultiLvlLbl val="0"/>
      </c:catAx>
      <c:valAx>
        <c:axId val="1522678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  <a:alpha val="32000"/>
                </a:schemeClr>
              </a:solidFill>
              <a:round/>
            </a:ln>
            <a:effectLst/>
          </c:spPr>
        </c:majorGridlines>
        <c:numFmt formatCode="&quot;$&quot;#,##0_);[Red]\(&quot;$&quot;#,##0\)" sourceLinked="1"/>
        <c:majorTickMark val="none"/>
        <c:minorTickMark val="none"/>
        <c:tickLblPos val="nextTo"/>
        <c:spPr>
          <a:noFill/>
          <a:ln w="25400" cap="flat" cmpd="sng" algn="ctr">
            <a:noFill/>
            <a:round/>
            <a:tailEnd type="none" w="med" len="lg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5226760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cap="all" spc="150" baseline="0">
                <a:solidFill>
                  <a:sysClr val="windowText" lastClr="000000">
                    <a:lumMod val="50000"/>
                    <a:lumOff val="50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s-CO" sz="1800" b="1" i="0" cap="all" baseline="0">
                <a:effectLst/>
              </a:rPr>
              <a:t>ZMO Fontibón III S.A.S.</a:t>
            </a:r>
            <a:endParaRPr lang="es-CO">
              <a:effectLst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50000"/>
                    <a:lumOff val="50000"/>
                  </a:sysClr>
                </a:solidFill>
              </a:defRPr>
            </a:pPr>
            <a:r>
              <a:rPr lang="es-CO" sz="1800" b="1" i="0" cap="all" baseline="0">
                <a:effectLst/>
              </a:rPr>
              <a:t>"operación"</a:t>
            </a:r>
            <a:endParaRPr lang="es-CO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1" i="0" u="none" strike="noStrike" kern="1200" cap="all" spc="150" baseline="0">
              <a:solidFill>
                <a:sysClr val="windowText" lastClr="000000">
                  <a:lumMod val="50000"/>
                  <a:lumOff val="50000"/>
                </a:sys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'Fase V'!$E$117</c:f>
              <c:strCache>
                <c:ptCount val="1"/>
                <c:pt idx="0">
                  <c:v>TPASZ</c:v>
                </c:pt>
              </c:strCache>
            </c:strRef>
          </c:tx>
          <c:spPr>
            <a:ln w="38100" cap="flat" cmpd="dbl" algn="ctr">
              <a:solidFill>
                <a:schemeClr val="accent1"/>
              </a:solidFill>
              <a:miter lim="800000"/>
            </a:ln>
            <a:effectLst/>
          </c:spPr>
          <c:marker>
            <c:symbol val="none"/>
          </c:marker>
          <c:cat>
            <c:numRef>
              <c:f>'Fase V'!$F$112:$J$112</c:f>
              <c:numCache>
                <c:formatCode>_-* #,##0_-;\-* #,##0_-;_-* "-"??_-;_-@_-</c:formatCode>
                <c:ptCount val="5"/>
                <c:pt idx="0">
                  <c:v>2021</c:v>
                </c:pt>
                <c:pt idx="1">
                  <c:v>2022</c:v>
                </c:pt>
                <c:pt idx="2" formatCode="mmm\-yy">
                  <c:v>44621</c:v>
                </c:pt>
                <c:pt idx="3">
                  <c:v>2023</c:v>
                </c:pt>
                <c:pt idx="4">
                  <c:v>2024</c:v>
                </c:pt>
              </c:numCache>
            </c:numRef>
          </c:cat>
          <c:val>
            <c:numRef>
              <c:f>'Fase V'!$F$117:$J$117</c:f>
              <c:numCache>
                <c:formatCode>_(* #,##0.00_);_(* \(#,##0.00\);_(* "-"??_);_(@_)</c:formatCode>
                <c:ptCount val="5"/>
                <c:pt idx="0" formatCode="&quot;$&quot;#,##0_);[Red]\(&quot;$&quot;#,##0\)">
                  <c:v>132</c:v>
                </c:pt>
                <c:pt idx="1">
                  <c:v>139.42093287827078</c:v>
                </c:pt>
                <c:pt idx="2">
                  <c:v>139.42093287827078</c:v>
                </c:pt>
                <c:pt idx="3">
                  <c:v>157.71672354948808</c:v>
                </c:pt>
                <c:pt idx="4">
                  <c:v>172.3458475540387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99F-450D-905F-2607D691F1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22676032"/>
        <c:axId val="1522678528"/>
      </c:lineChart>
      <c:catAx>
        <c:axId val="1522676032"/>
        <c:scaling>
          <c:orientation val="minMax"/>
        </c:scaling>
        <c:delete val="0"/>
        <c:axPos val="b"/>
        <c:numFmt formatCode="_-* #,##0_-;\-* #,##0_-;_-* &quot;-&quot;??_-;_-@_-" sourceLinked="1"/>
        <c:majorTickMark val="none"/>
        <c:minorTickMark val="none"/>
        <c:tickLblPos val="nextTo"/>
        <c:spPr>
          <a:noFill/>
          <a:ln w="3175" cap="flat" cmpd="sng" algn="ctr">
            <a:solidFill>
              <a:schemeClr val="tx1">
                <a:lumMod val="15000"/>
                <a:lumOff val="85000"/>
              </a:schemeClr>
            </a:solidFill>
            <a:round/>
            <a:tailEnd type="none" w="med" len="lg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522678528"/>
        <c:crosses val="autoZero"/>
        <c:auto val="1"/>
        <c:lblAlgn val="ctr"/>
        <c:lblOffset val="100"/>
        <c:noMultiLvlLbl val="0"/>
      </c:catAx>
      <c:valAx>
        <c:axId val="1522678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  <a:alpha val="32000"/>
                </a:schemeClr>
              </a:solidFill>
              <a:round/>
            </a:ln>
            <a:effectLst/>
          </c:spPr>
        </c:majorGridlines>
        <c:numFmt formatCode="&quot;$&quot;#,##0_);[Red]\(&quot;$&quot;#,##0\)" sourceLinked="1"/>
        <c:majorTickMark val="none"/>
        <c:minorTickMark val="none"/>
        <c:tickLblPos val="nextTo"/>
        <c:spPr>
          <a:noFill/>
          <a:ln w="25400" cap="flat" cmpd="sng" algn="ctr">
            <a:noFill/>
            <a:round/>
            <a:tailEnd type="none" w="med" len="lg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5226760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cap="all" spc="150" baseline="0">
                <a:solidFill>
                  <a:sysClr val="windowText" lastClr="000000">
                    <a:lumMod val="50000"/>
                    <a:lumOff val="50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s-CO" sz="1800" b="1" i="0" u="none" strike="noStrike" cap="all" baseline="0">
                <a:effectLst/>
              </a:rPr>
              <a:t>OPERADORA DISTRITAL DE TRANSPORTE S.A.S</a:t>
            </a:r>
            <a:r>
              <a:rPr lang="es-CO" sz="1800" b="1" i="0" cap="all" baseline="0">
                <a:effectLst/>
              </a:rPr>
              <a:t>.</a:t>
            </a:r>
            <a:endParaRPr lang="es-CO">
              <a:effectLst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50000"/>
                    <a:lumOff val="50000"/>
                  </a:sysClr>
                </a:solidFill>
              </a:defRPr>
            </a:pPr>
            <a:r>
              <a:rPr lang="es-CO" sz="1800" b="1" i="0" cap="all" baseline="0">
                <a:effectLst/>
              </a:rPr>
              <a:t>"operación"</a:t>
            </a:r>
            <a:endParaRPr lang="es-CO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1" i="0" u="none" strike="noStrike" kern="1200" cap="all" spc="150" baseline="0">
              <a:solidFill>
                <a:sysClr val="windowText" lastClr="000000">
                  <a:lumMod val="50000"/>
                  <a:lumOff val="50000"/>
                </a:sys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'Fase V'!$E$129</c:f>
              <c:strCache>
                <c:ptCount val="1"/>
                <c:pt idx="0">
                  <c:v>TPASZ</c:v>
                </c:pt>
              </c:strCache>
            </c:strRef>
          </c:tx>
          <c:spPr>
            <a:ln w="38100" cap="flat" cmpd="dbl" algn="ctr">
              <a:solidFill>
                <a:schemeClr val="accent1"/>
              </a:solidFill>
              <a:miter lim="800000"/>
            </a:ln>
            <a:effectLst/>
          </c:spPr>
          <c:marker>
            <c:symbol val="none"/>
          </c:marker>
          <c:cat>
            <c:strRef>
              <c:f>'Fase V'!$F$126:$J$126</c:f>
              <c:strCache>
                <c:ptCount val="5"/>
                <c:pt idx="0">
                  <c:v> 2.021 </c:v>
                </c:pt>
                <c:pt idx="1">
                  <c:v> 2.022 </c:v>
                </c:pt>
                <c:pt idx="2">
                  <c:v> 2.023 </c:v>
                </c:pt>
                <c:pt idx="3">
                  <c:v> Enero </c:v>
                </c:pt>
                <c:pt idx="4">
                  <c:v> 2.024 </c:v>
                </c:pt>
              </c:strCache>
            </c:strRef>
          </c:cat>
          <c:val>
            <c:numRef>
              <c:f>'Fase V'!$F$129:$J$129</c:f>
              <c:numCache>
                <c:formatCode>_(* #,##0.00_);_(* \(#,##0.00\);_(* "-"??_);_(@_)</c:formatCode>
                <c:ptCount val="5"/>
                <c:pt idx="0" formatCode="&quot;$&quot;#,##0_);[Red]\(&quot;$&quot;#,##0\)">
                  <c:v>149</c:v>
                </c:pt>
                <c:pt idx="1">
                  <c:v>157.37665908229047</c:v>
                </c:pt>
                <c:pt idx="2">
                  <c:v>178.02872582480089</c:v>
                </c:pt>
                <c:pt idx="3">
                  <c:v>178.02872582480089</c:v>
                </c:pt>
                <c:pt idx="4">
                  <c:v>194.54190367842241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5CC-4655-B70F-1A2B57A044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22676032"/>
        <c:axId val="1522678528"/>
      </c:lineChart>
      <c:catAx>
        <c:axId val="1522676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3175" cap="flat" cmpd="sng" algn="ctr">
            <a:solidFill>
              <a:schemeClr val="tx1">
                <a:lumMod val="15000"/>
                <a:lumOff val="85000"/>
              </a:schemeClr>
            </a:solidFill>
            <a:round/>
            <a:tailEnd type="none" w="med" len="lg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522678528"/>
        <c:crosses val="autoZero"/>
        <c:auto val="1"/>
        <c:lblAlgn val="ctr"/>
        <c:lblOffset val="100"/>
        <c:noMultiLvlLbl val="0"/>
      </c:catAx>
      <c:valAx>
        <c:axId val="1522678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  <a:alpha val="32000"/>
                </a:schemeClr>
              </a:solidFill>
              <a:round/>
            </a:ln>
            <a:effectLst/>
          </c:spPr>
        </c:majorGridlines>
        <c:numFmt formatCode="&quot;$&quot;#,##0_);[Red]\(&quot;$&quot;#,##0\)" sourceLinked="1"/>
        <c:majorTickMark val="none"/>
        <c:minorTickMark val="none"/>
        <c:tickLblPos val="nextTo"/>
        <c:spPr>
          <a:noFill/>
          <a:ln w="25400" cap="flat" cmpd="sng" algn="ctr">
            <a:noFill/>
            <a:round/>
            <a:tailEnd type="none" w="med" len="lg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5226760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cap="all" spc="150" baseline="0">
                <a:solidFill>
                  <a:sysClr val="windowText" lastClr="000000">
                    <a:lumMod val="50000"/>
                    <a:lumOff val="50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s-CO" sz="1800" b="1" i="0" u="none" strike="noStrike" cap="all" baseline="0">
                <a:effectLst/>
              </a:rPr>
              <a:t>MUEVE MUEVE USME S.A.S.</a:t>
            </a:r>
            <a:r>
              <a:rPr lang="es-CO" sz="1800" b="1" i="0" cap="all" baseline="0">
                <a:effectLst/>
              </a:rPr>
              <a:t>"operación"</a:t>
            </a:r>
            <a:endParaRPr lang="es-CO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1" i="0" u="none" strike="noStrike" kern="1200" cap="all" spc="150" baseline="0">
              <a:solidFill>
                <a:sysClr val="windowText" lastClr="000000">
                  <a:lumMod val="50000"/>
                  <a:lumOff val="50000"/>
                </a:sys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'Fase V'!$E$148</c:f>
              <c:strCache>
                <c:ptCount val="1"/>
                <c:pt idx="0">
                  <c:v>TPASZ</c:v>
                </c:pt>
              </c:strCache>
            </c:strRef>
          </c:tx>
          <c:spPr>
            <a:ln w="38100" cap="flat" cmpd="dbl" algn="ctr">
              <a:solidFill>
                <a:schemeClr val="accent1"/>
              </a:solidFill>
              <a:miter lim="800000"/>
            </a:ln>
            <a:effectLst/>
          </c:spPr>
          <c:marker>
            <c:symbol val="none"/>
          </c:marker>
          <c:cat>
            <c:numRef>
              <c:f>'Fase V'!$F$143:$I$143</c:f>
              <c:numCache>
                <c:formatCode>_-* #,##0_-;\-* #,##0_-;_-* "-"??_-;_-@_-</c:formatCode>
                <c:ptCount val="4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</c:numCache>
            </c:numRef>
          </c:cat>
          <c:val>
            <c:numRef>
              <c:f>'Fase V'!$F$148:$I$148</c:f>
              <c:numCache>
                <c:formatCode>_(* #,##0.00_);_(* \(#,##0.00\);_(* "-"??_);_(@_)</c:formatCode>
                <c:ptCount val="4"/>
                <c:pt idx="0" formatCode="&quot;$&quot;#,##0_);[Red]\(&quot;$&quot;#,##0\)">
                  <c:v>95</c:v>
                </c:pt>
                <c:pt idx="1">
                  <c:v>100.34082290481608</c:v>
                </c:pt>
                <c:pt idx="2">
                  <c:v>113.50824800910125</c:v>
                </c:pt>
                <c:pt idx="3">
                  <c:v>124.03678422449754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2F0-4E9A-89A6-65F7736AF9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22676032"/>
        <c:axId val="1522678528"/>
      </c:lineChart>
      <c:catAx>
        <c:axId val="1522676032"/>
        <c:scaling>
          <c:orientation val="minMax"/>
        </c:scaling>
        <c:delete val="0"/>
        <c:axPos val="b"/>
        <c:numFmt formatCode="_-* #,##0_-;\-* #,##0_-;_-* &quot;-&quot;??_-;_-@_-" sourceLinked="1"/>
        <c:majorTickMark val="none"/>
        <c:minorTickMark val="none"/>
        <c:tickLblPos val="nextTo"/>
        <c:spPr>
          <a:noFill/>
          <a:ln w="3175" cap="flat" cmpd="sng" algn="ctr">
            <a:solidFill>
              <a:schemeClr val="tx1">
                <a:lumMod val="15000"/>
                <a:lumOff val="85000"/>
              </a:schemeClr>
            </a:solidFill>
            <a:round/>
            <a:tailEnd type="none" w="med" len="lg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522678528"/>
        <c:crosses val="autoZero"/>
        <c:auto val="1"/>
        <c:lblAlgn val="ctr"/>
        <c:lblOffset val="100"/>
        <c:noMultiLvlLbl val="0"/>
      </c:catAx>
      <c:valAx>
        <c:axId val="1522678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  <a:alpha val="32000"/>
                </a:schemeClr>
              </a:solidFill>
              <a:round/>
            </a:ln>
            <a:effectLst/>
          </c:spPr>
        </c:majorGridlines>
        <c:numFmt formatCode="&quot;$&quot;#,##0_);[Red]\(&quot;$&quot;#,##0\)" sourceLinked="1"/>
        <c:majorTickMark val="none"/>
        <c:minorTickMark val="none"/>
        <c:tickLblPos val="nextTo"/>
        <c:spPr>
          <a:noFill/>
          <a:ln w="25400" cap="flat" cmpd="sng" algn="ctr">
            <a:noFill/>
            <a:round/>
            <a:tailEnd type="none" w="med" len="lg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5226760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cap="all" spc="150" baseline="0">
                <a:solidFill>
                  <a:sysClr val="windowText" lastClr="000000">
                    <a:lumMod val="50000"/>
                    <a:lumOff val="50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s-CO" sz="1800" b="1" i="0" cap="all" baseline="0">
                <a:effectLst/>
              </a:rPr>
              <a:t>ZMO Fontibón V S.A.S.</a:t>
            </a:r>
            <a:endParaRPr lang="es-CO">
              <a:effectLst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50000"/>
                    <a:lumOff val="50000"/>
                  </a:sysClr>
                </a:solidFill>
              </a:defRPr>
            </a:pPr>
            <a:r>
              <a:rPr lang="es-CO" sz="1800" b="1" i="0" cap="all" baseline="0">
                <a:effectLst/>
              </a:rPr>
              <a:t>operación"</a:t>
            </a:r>
            <a:endParaRPr lang="es-CO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800" b="1" i="0" u="none" strike="noStrike" kern="1200" cap="all" spc="150" baseline="0">
              <a:solidFill>
                <a:sysClr val="windowText" lastClr="000000">
                  <a:lumMod val="50000"/>
                  <a:lumOff val="50000"/>
                </a:sys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'Fase V'!$E$163</c:f>
              <c:strCache>
                <c:ptCount val="1"/>
                <c:pt idx="0">
                  <c:v>TPASZ</c:v>
                </c:pt>
              </c:strCache>
            </c:strRef>
          </c:tx>
          <c:spPr>
            <a:ln w="38100" cap="flat" cmpd="dbl" algn="ctr">
              <a:solidFill>
                <a:schemeClr val="accent1"/>
              </a:solidFill>
              <a:miter lim="800000"/>
            </a:ln>
            <a:effectLst/>
          </c:spPr>
          <c:marker>
            <c:symbol val="none"/>
          </c:marker>
          <c:cat>
            <c:numRef>
              <c:f>'Fase V'!$F$158:$I$158</c:f>
              <c:numCache>
                <c:formatCode>_-* #,##0_-;\-* #,##0_-;_-* "-"??_-;_-@_-</c:formatCode>
                <c:ptCount val="4"/>
                <c:pt idx="0">
                  <c:v>2021</c:v>
                </c:pt>
                <c:pt idx="1">
                  <c:v>2022</c:v>
                </c:pt>
                <c:pt idx="2" formatCode="mmm\-yy">
                  <c:v>44743</c:v>
                </c:pt>
                <c:pt idx="3">
                  <c:v>2023</c:v>
                </c:pt>
              </c:numCache>
            </c:numRef>
          </c:cat>
          <c:val>
            <c:numRef>
              <c:f>'Fase V'!$F$163:$I$163</c:f>
              <c:numCache>
                <c:formatCode>_(* #,##0.00_);_(* \(#,##0.00\);_(* "-"??_);_(@_)</c:formatCode>
                <c:ptCount val="4"/>
                <c:pt idx="0" formatCode="&quot;$&quot;#,##0_);[Red]\(&quot;$&quot;#,##0\)">
                  <c:v>162</c:v>
                </c:pt>
                <c:pt idx="1">
                  <c:v>171.10750853242322</c:v>
                </c:pt>
                <c:pt idx="2">
                  <c:v>171.10750853242322</c:v>
                </c:pt>
                <c:pt idx="3">
                  <c:v>193.56143344709898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540-4AE4-AA86-35F9178A0B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22676032"/>
        <c:axId val="1522678528"/>
      </c:lineChart>
      <c:catAx>
        <c:axId val="1522676032"/>
        <c:scaling>
          <c:orientation val="minMax"/>
        </c:scaling>
        <c:delete val="0"/>
        <c:axPos val="b"/>
        <c:numFmt formatCode="_-* #,##0_-;\-* #,##0_-;_-* &quot;-&quot;??_-;_-@_-" sourceLinked="1"/>
        <c:majorTickMark val="none"/>
        <c:minorTickMark val="none"/>
        <c:tickLblPos val="nextTo"/>
        <c:spPr>
          <a:noFill/>
          <a:ln w="3175" cap="flat" cmpd="sng" algn="ctr">
            <a:solidFill>
              <a:schemeClr val="tx1">
                <a:lumMod val="15000"/>
                <a:lumOff val="85000"/>
              </a:schemeClr>
            </a:solidFill>
            <a:round/>
            <a:tailEnd type="none" w="med" len="lg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522678528"/>
        <c:crosses val="autoZero"/>
        <c:auto val="1"/>
        <c:lblAlgn val="ctr"/>
        <c:lblOffset val="100"/>
        <c:noMultiLvlLbl val="0"/>
      </c:catAx>
      <c:valAx>
        <c:axId val="1522678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  <a:alpha val="32000"/>
                </a:schemeClr>
              </a:solidFill>
              <a:round/>
            </a:ln>
            <a:effectLst/>
          </c:spPr>
        </c:majorGridlines>
        <c:numFmt formatCode="&quot;$&quot;#,##0_);[Red]\(&quot;$&quot;#,##0\)" sourceLinked="1"/>
        <c:majorTickMark val="none"/>
        <c:minorTickMark val="none"/>
        <c:tickLblPos val="nextTo"/>
        <c:spPr>
          <a:noFill/>
          <a:ln w="25400" cap="flat" cmpd="sng" algn="ctr">
            <a:noFill/>
            <a:round/>
            <a:tailEnd type="none" w="med" len="lg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5226760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TKMZ - (KILOMETRO ZONAL)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>
        <c:manualLayout>
          <c:layoutTarget val="inner"/>
          <c:xMode val="edge"/>
          <c:yMode val="edge"/>
          <c:x val="7.5591147270117912E-2"/>
          <c:y val="0.1461817406026357"/>
          <c:w val="0.90042900637461099"/>
          <c:h val="0.72364490332940834"/>
        </c:manualLayout>
      </c:layout>
      <c:lineChart>
        <c:grouping val="standard"/>
        <c:varyColors val="0"/>
        <c:ser>
          <c:idx val="0"/>
          <c:order val="0"/>
          <c:tx>
            <c:strRef>
              <c:f>'Fase III Rev. 0'!$A$45</c:f>
              <c:strCache>
                <c:ptCount val="1"/>
                <c:pt idx="0">
                  <c:v>MICROBUS</c:v>
                </c:pt>
              </c:strCache>
            </c:strRef>
          </c:tx>
          <c:spPr>
            <a:ln w="38100" cap="flat" cmpd="dbl" algn="ctr">
              <a:solidFill>
                <a:schemeClr val="accent1"/>
              </a:solidFill>
              <a:miter lim="800000"/>
            </a:ln>
            <a:effectLst/>
          </c:spPr>
          <c:marker>
            <c:symbol val="none"/>
          </c:marker>
          <c:cat>
            <c:numRef>
              <c:f>'Fase III Rev. 0'!$B$38:$F$38</c:f>
              <c:numCache>
                <c:formatCode>mmm\-yy</c:formatCode>
                <c:ptCount val="5"/>
                <c:pt idx="0">
                  <c:v>43466</c:v>
                </c:pt>
                <c:pt idx="1">
                  <c:v>43497</c:v>
                </c:pt>
                <c:pt idx="2">
                  <c:v>43525</c:v>
                </c:pt>
                <c:pt idx="3">
                  <c:v>43556</c:v>
                </c:pt>
                <c:pt idx="4">
                  <c:v>43586</c:v>
                </c:pt>
              </c:numCache>
            </c:numRef>
          </c:cat>
          <c:val>
            <c:numRef>
              <c:f>'Fase III Rev. 0'!$B$45:$F$45</c:f>
              <c:numCache>
                <c:formatCode>_-"$"* #,##0.00_-;\-"$"* #,##0.00_-;_-"$"* "-"??_-;_-@_-</c:formatCode>
                <c:ptCount val="5"/>
                <c:pt idx="0">
                  <c:v>1746.3541788960065</c:v>
                </c:pt>
                <c:pt idx="1">
                  <c:v>1857.6608567965623</c:v>
                </c:pt>
                <c:pt idx="2">
                  <c:v>1857.6608567965623</c:v>
                </c:pt>
                <c:pt idx="3">
                  <c:v>1857.6608567965623</c:v>
                </c:pt>
                <c:pt idx="4">
                  <c:v>1857.66085679656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D34-4AF1-807F-B216905F394B}"/>
            </c:ext>
          </c:extLst>
        </c:ser>
        <c:ser>
          <c:idx val="1"/>
          <c:order val="1"/>
          <c:tx>
            <c:strRef>
              <c:f>'Fase III Rev. 0'!$A$46</c:f>
              <c:strCache>
                <c:ptCount val="1"/>
                <c:pt idx="0">
                  <c:v>BUSETA</c:v>
                </c:pt>
              </c:strCache>
            </c:strRef>
          </c:tx>
          <c:spPr>
            <a:ln w="38100" cap="flat" cmpd="dbl" algn="ctr">
              <a:solidFill>
                <a:schemeClr val="accent2"/>
              </a:solidFill>
              <a:miter lim="800000"/>
            </a:ln>
            <a:effectLst/>
          </c:spPr>
          <c:marker>
            <c:symbol val="none"/>
          </c:marker>
          <c:cat>
            <c:numRef>
              <c:f>'Fase III Rev. 0'!$B$38:$F$38</c:f>
              <c:numCache>
                <c:formatCode>mmm\-yy</c:formatCode>
                <c:ptCount val="5"/>
                <c:pt idx="0">
                  <c:v>43466</c:v>
                </c:pt>
                <c:pt idx="1">
                  <c:v>43497</c:v>
                </c:pt>
                <c:pt idx="2">
                  <c:v>43525</c:v>
                </c:pt>
                <c:pt idx="3">
                  <c:v>43556</c:v>
                </c:pt>
                <c:pt idx="4">
                  <c:v>43586</c:v>
                </c:pt>
              </c:numCache>
            </c:numRef>
          </c:cat>
          <c:val>
            <c:numRef>
              <c:f>'Fase III Rev. 0'!$B$46:$F$46</c:f>
              <c:numCache>
                <c:formatCode>_-"$"* #,##0.00_-;\-"$"* #,##0.00_-;_-"$"* "-"??_-;_-@_-</c:formatCode>
                <c:ptCount val="5"/>
                <c:pt idx="0">
                  <c:v>1874.226048487415</c:v>
                </c:pt>
                <c:pt idx="1">
                  <c:v>1994.4403601963384</c:v>
                </c:pt>
                <c:pt idx="2">
                  <c:v>1994.4403601963384</c:v>
                </c:pt>
                <c:pt idx="3">
                  <c:v>1994.4403601963384</c:v>
                </c:pt>
                <c:pt idx="4">
                  <c:v>1994.44036019634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D34-4AF1-807F-B216905F394B}"/>
            </c:ext>
          </c:extLst>
        </c:ser>
        <c:ser>
          <c:idx val="2"/>
          <c:order val="2"/>
          <c:tx>
            <c:strRef>
              <c:f>'Fase III Rev. 0'!$A$47</c:f>
              <c:strCache>
                <c:ptCount val="1"/>
                <c:pt idx="0">
                  <c:v>BUSETON</c:v>
                </c:pt>
              </c:strCache>
            </c:strRef>
          </c:tx>
          <c:spPr>
            <a:ln w="38100" cap="flat" cmpd="dbl" algn="ctr">
              <a:solidFill>
                <a:schemeClr val="accent3"/>
              </a:solidFill>
              <a:miter lim="800000"/>
            </a:ln>
            <a:effectLst/>
          </c:spPr>
          <c:marker>
            <c:symbol val="none"/>
          </c:marker>
          <c:cat>
            <c:numRef>
              <c:f>'Fase III Rev. 0'!$B$38:$F$38</c:f>
              <c:numCache>
                <c:formatCode>mmm\-yy</c:formatCode>
                <c:ptCount val="5"/>
                <c:pt idx="0">
                  <c:v>43466</c:v>
                </c:pt>
                <c:pt idx="1">
                  <c:v>43497</c:v>
                </c:pt>
                <c:pt idx="2">
                  <c:v>43525</c:v>
                </c:pt>
                <c:pt idx="3">
                  <c:v>43556</c:v>
                </c:pt>
                <c:pt idx="4">
                  <c:v>43586</c:v>
                </c:pt>
              </c:numCache>
            </c:numRef>
          </c:cat>
          <c:val>
            <c:numRef>
              <c:f>'Fase III Rev. 0'!$B$47:$F$47</c:f>
              <c:numCache>
                <c:formatCode>_-"$"* #,##0.00_-;\-"$"* #,##0.00_-;_-"$"* "-"??_-;_-@_-</c:formatCode>
                <c:ptCount val="5"/>
                <c:pt idx="0">
                  <c:v>1846.9794998249513</c:v>
                </c:pt>
                <c:pt idx="1">
                  <c:v>1965.531861549747</c:v>
                </c:pt>
                <c:pt idx="2">
                  <c:v>1965.531861549747</c:v>
                </c:pt>
                <c:pt idx="3">
                  <c:v>1965.531861549747</c:v>
                </c:pt>
                <c:pt idx="4">
                  <c:v>1965.5318615497499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D34-4AF1-807F-B216905F394B}"/>
            </c:ext>
          </c:extLst>
        </c:ser>
        <c:ser>
          <c:idx val="3"/>
          <c:order val="3"/>
          <c:tx>
            <c:strRef>
              <c:f>'Fase III Rev. 0'!$A$48</c:f>
              <c:strCache>
                <c:ptCount val="1"/>
                <c:pt idx="0">
                  <c:v>PADRON</c:v>
                </c:pt>
              </c:strCache>
            </c:strRef>
          </c:tx>
          <c:spPr>
            <a:ln w="38100" cap="flat" cmpd="dbl" algn="ctr">
              <a:solidFill>
                <a:schemeClr val="accent4"/>
              </a:solidFill>
              <a:miter lim="800000"/>
            </a:ln>
            <a:effectLst/>
          </c:spPr>
          <c:marker>
            <c:symbol val="none"/>
          </c:marker>
          <c:cat>
            <c:numRef>
              <c:f>'Fase III Rev. 0'!$B$38:$F$38</c:f>
              <c:numCache>
                <c:formatCode>mmm\-yy</c:formatCode>
                <c:ptCount val="5"/>
                <c:pt idx="0">
                  <c:v>43466</c:v>
                </c:pt>
                <c:pt idx="1">
                  <c:v>43497</c:v>
                </c:pt>
                <c:pt idx="2">
                  <c:v>43525</c:v>
                </c:pt>
                <c:pt idx="3">
                  <c:v>43556</c:v>
                </c:pt>
                <c:pt idx="4">
                  <c:v>43586</c:v>
                </c:pt>
              </c:numCache>
            </c:numRef>
          </c:cat>
          <c:val>
            <c:numRef>
              <c:f>'Fase III Rev. 0'!$B$48:$F$48</c:f>
              <c:numCache>
                <c:formatCode>_-"$"* #,##0.00_-;\-"$"* #,##0.00_-;_-"$"* "-"??_-;_-@_-</c:formatCode>
                <c:ptCount val="5"/>
                <c:pt idx="0">
                  <c:v>2468.8449781372428</c:v>
                </c:pt>
                <c:pt idx="1">
                  <c:v>2468.8449781372428</c:v>
                </c:pt>
                <c:pt idx="2">
                  <c:v>2468.8449781372428</c:v>
                </c:pt>
                <c:pt idx="3">
                  <c:v>2468.8449781372428</c:v>
                </c:pt>
                <c:pt idx="4">
                  <c:v>2468.8449781372401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D34-4AF1-807F-B216905F394B}"/>
            </c:ext>
          </c:extLst>
        </c:ser>
        <c:ser>
          <c:idx val="4"/>
          <c:order val="4"/>
          <c:tx>
            <c:strRef>
              <c:f>'Fase III Rev. 0'!$A$49</c:f>
              <c:strCache>
                <c:ptCount val="1"/>
                <c:pt idx="0">
                  <c:v>PADRON HIBRIDO ETIB-SUMA-EEMB</c:v>
                </c:pt>
              </c:strCache>
            </c:strRef>
          </c:tx>
          <c:spPr>
            <a:ln w="38100" cap="flat" cmpd="dbl" algn="ctr">
              <a:solidFill>
                <a:schemeClr val="accent5"/>
              </a:solidFill>
              <a:miter lim="800000"/>
            </a:ln>
            <a:effectLst/>
          </c:spPr>
          <c:marker>
            <c:symbol val="none"/>
          </c:marker>
          <c:cat>
            <c:numRef>
              <c:f>'Fase III Rev. 0'!$B$38:$F$38</c:f>
              <c:numCache>
                <c:formatCode>mmm\-yy</c:formatCode>
                <c:ptCount val="5"/>
                <c:pt idx="0">
                  <c:v>43466</c:v>
                </c:pt>
                <c:pt idx="1">
                  <c:v>43497</c:v>
                </c:pt>
                <c:pt idx="2">
                  <c:v>43525</c:v>
                </c:pt>
                <c:pt idx="3">
                  <c:v>43556</c:v>
                </c:pt>
                <c:pt idx="4">
                  <c:v>43586</c:v>
                </c:pt>
              </c:numCache>
            </c:numRef>
          </c:cat>
          <c:val>
            <c:numRef>
              <c:f>'Fase III Rev. 0'!$B$49:$F$49</c:f>
              <c:numCache>
                <c:formatCode>_-"$"* #,##0.00_-;\-"$"* #,##0.00_-;_-"$"* "-"??_-;_-@_-</c:formatCode>
                <c:ptCount val="5"/>
                <c:pt idx="0">
                  <c:v>3602.6691050849886</c:v>
                </c:pt>
                <c:pt idx="1">
                  <c:v>3602.6691050849886</c:v>
                </c:pt>
                <c:pt idx="2">
                  <c:v>3602.6691050849886</c:v>
                </c:pt>
                <c:pt idx="3">
                  <c:v>3602.6691050849886</c:v>
                </c:pt>
                <c:pt idx="4">
                  <c:v>3602.66910508499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D34-4AF1-807F-B216905F394B}"/>
            </c:ext>
          </c:extLst>
        </c:ser>
        <c:ser>
          <c:idx val="5"/>
          <c:order val="5"/>
          <c:tx>
            <c:strRef>
              <c:f>'Fase III Rev. 0'!$A$50</c:f>
              <c:strCache>
                <c:ptCount val="1"/>
                <c:pt idx="0">
                  <c:v>PADRÓN GAS</c:v>
                </c:pt>
              </c:strCache>
            </c:strRef>
          </c:tx>
          <c:spPr>
            <a:ln w="38100" cap="flat" cmpd="dbl" algn="ctr">
              <a:solidFill>
                <a:schemeClr val="accent6"/>
              </a:solidFill>
              <a:miter lim="800000"/>
            </a:ln>
            <a:effectLst/>
          </c:spPr>
          <c:marker>
            <c:symbol val="none"/>
          </c:marker>
          <c:cat>
            <c:numRef>
              <c:f>'Fase III Rev. 0'!$B$38:$F$38</c:f>
              <c:numCache>
                <c:formatCode>mmm\-yy</c:formatCode>
                <c:ptCount val="5"/>
                <c:pt idx="0">
                  <c:v>43466</c:v>
                </c:pt>
                <c:pt idx="1">
                  <c:v>43497</c:v>
                </c:pt>
                <c:pt idx="2">
                  <c:v>43525</c:v>
                </c:pt>
                <c:pt idx="3">
                  <c:v>43556</c:v>
                </c:pt>
                <c:pt idx="4">
                  <c:v>43586</c:v>
                </c:pt>
              </c:numCache>
            </c:numRef>
          </c:cat>
          <c:val>
            <c:numRef>
              <c:f>'Fase III Rev. 0'!$B$50:$F$50</c:f>
              <c:numCache>
                <c:formatCode>_-"$"* #,##0.00_-;\-"$"* #,##0.00_-;_-"$"* "-"??_-;_-@_-</c:formatCode>
                <c:ptCount val="5"/>
                <c:pt idx="0">
                  <c:v>3650.0308682522727</c:v>
                </c:pt>
                <c:pt idx="1">
                  <c:v>3650.0308682522727</c:v>
                </c:pt>
                <c:pt idx="2">
                  <c:v>3650.0308682522727</c:v>
                </c:pt>
                <c:pt idx="3">
                  <c:v>3650.0308682522727</c:v>
                </c:pt>
                <c:pt idx="4">
                  <c:v>3650.03086825227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D34-4AF1-807F-B216905F39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24945856"/>
        <c:axId val="1824930464"/>
      </c:lineChart>
      <c:dateAx>
        <c:axId val="1824945856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nextTo"/>
        <c:spPr>
          <a:noFill/>
          <a:ln w="3175" cap="flat" cmpd="sng" algn="ctr">
            <a:solidFill>
              <a:schemeClr val="tx1">
                <a:lumMod val="15000"/>
                <a:lumOff val="85000"/>
              </a:schemeClr>
            </a:solidFill>
            <a:round/>
            <a:tailEnd type="none" w="med" len="lg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24930464"/>
        <c:crosses val="autoZero"/>
        <c:auto val="1"/>
        <c:lblOffset val="100"/>
        <c:baseTimeUnit val="months"/>
      </c:dateAx>
      <c:valAx>
        <c:axId val="1824930464"/>
        <c:scaling>
          <c:orientation val="minMax"/>
          <c:min val="1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  <a:alpha val="32000"/>
                </a:schemeClr>
              </a:solidFill>
              <a:round/>
            </a:ln>
            <a:effectLst/>
          </c:spPr>
        </c:majorGridlines>
        <c:numFmt formatCode="_-&quot;$&quot;* #,##0.00_-;\-&quot;$&quot;* #,##0.00_-;_-&quot;$&quot;* &quot;-&quot;??_-;_-@_-" sourceLinked="1"/>
        <c:majorTickMark val="none"/>
        <c:minorTickMark val="none"/>
        <c:tickLblPos val="nextTo"/>
        <c:spPr>
          <a:noFill/>
          <a:ln w="3175" cap="flat" cmpd="sng" algn="ctr">
            <a:solidFill>
              <a:schemeClr val="tx1">
                <a:lumMod val="15000"/>
                <a:lumOff val="85000"/>
              </a:schemeClr>
            </a:solidFill>
            <a:round/>
            <a:tailEnd type="none" w="med" len="lg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249458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'Fase I-II (2)'!$A$8</c:f>
              <c:strCache>
                <c:ptCount val="1"/>
                <c:pt idx="0">
                  <c:v>CONNEXIÓN MÓVIL S.A. 160 veh. Articulados</c:v>
                </c:pt>
              </c:strCache>
            </c:strRef>
          </c:tx>
          <c:spPr>
            <a:ln w="38100" cap="flat" cmpd="dbl" algn="ctr">
              <a:solidFill>
                <a:schemeClr val="accent1"/>
              </a:solidFill>
              <a:miter lim="800000"/>
            </a:ln>
            <a:effectLst/>
          </c:spPr>
          <c:marker>
            <c:symbol val="none"/>
          </c:marker>
          <c:cat>
            <c:numRef>
              <c:f>'Fase I-II (2)'!$AN$1:$JQ$1</c:f>
              <c:numCache>
                <c:formatCode>mmm\-yy</c:formatCode>
                <c:ptCount val="236"/>
                <c:pt idx="0">
                  <c:v>37987</c:v>
                </c:pt>
                <c:pt idx="1">
                  <c:v>38018</c:v>
                </c:pt>
                <c:pt idx="2">
                  <c:v>38047</c:v>
                </c:pt>
                <c:pt idx="3">
                  <c:v>38078</c:v>
                </c:pt>
                <c:pt idx="4">
                  <c:v>38108</c:v>
                </c:pt>
                <c:pt idx="5">
                  <c:v>38139</c:v>
                </c:pt>
                <c:pt idx="6">
                  <c:v>38169</c:v>
                </c:pt>
                <c:pt idx="7">
                  <c:v>38200</c:v>
                </c:pt>
                <c:pt idx="8">
                  <c:v>38231</c:v>
                </c:pt>
                <c:pt idx="9">
                  <c:v>38261</c:v>
                </c:pt>
                <c:pt idx="10">
                  <c:v>38292</c:v>
                </c:pt>
                <c:pt idx="11">
                  <c:v>38322</c:v>
                </c:pt>
                <c:pt idx="12">
                  <c:v>38353</c:v>
                </c:pt>
                <c:pt idx="13">
                  <c:v>38384</c:v>
                </c:pt>
                <c:pt idx="14">
                  <c:v>38412</c:v>
                </c:pt>
                <c:pt idx="15">
                  <c:v>38443</c:v>
                </c:pt>
                <c:pt idx="16">
                  <c:v>38473</c:v>
                </c:pt>
                <c:pt idx="17">
                  <c:v>38504</c:v>
                </c:pt>
                <c:pt idx="18">
                  <c:v>38534</c:v>
                </c:pt>
                <c:pt idx="19">
                  <c:v>38565</c:v>
                </c:pt>
                <c:pt idx="20">
                  <c:v>38596</c:v>
                </c:pt>
                <c:pt idx="21">
                  <c:v>38626</c:v>
                </c:pt>
                <c:pt idx="22">
                  <c:v>38657</c:v>
                </c:pt>
                <c:pt idx="23">
                  <c:v>38687</c:v>
                </c:pt>
                <c:pt idx="24">
                  <c:v>38718</c:v>
                </c:pt>
                <c:pt idx="25">
                  <c:v>38749</c:v>
                </c:pt>
                <c:pt idx="26">
                  <c:v>38777</c:v>
                </c:pt>
                <c:pt idx="27">
                  <c:v>38808</c:v>
                </c:pt>
                <c:pt idx="28">
                  <c:v>38838</c:v>
                </c:pt>
                <c:pt idx="29">
                  <c:v>38869</c:v>
                </c:pt>
                <c:pt idx="30">
                  <c:v>38899</c:v>
                </c:pt>
                <c:pt idx="31">
                  <c:v>38991</c:v>
                </c:pt>
                <c:pt idx="32">
                  <c:v>39022</c:v>
                </c:pt>
                <c:pt idx="33">
                  <c:v>39052</c:v>
                </c:pt>
                <c:pt idx="34">
                  <c:v>39083</c:v>
                </c:pt>
                <c:pt idx="35">
                  <c:v>39114</c:v>
                </c:pt>
                <c:pt idx="36">
                  <c:v>39142</c:v>
                </c:pt>
                <c:pt idx="37">
                  <c:v>39173</c:v>
                </c:pt>
                <c:pt idx="38">
                  <c:v>39203</c:v>
                </c:pt>
                <c:pt idx="39">
                  <c:v>39234</c:v>
                </c:pt>
                <c:pt idx="40">
                  <c:v>39264</c:v>
                </c:pt>
                <c:pt idx="41">
                  <c:v>39295</c:v>
                </c:pt>
                <c:pt idx="42">
                  <c:v>39326</c:v>
                </c:pt>
                <c:pt idx="43">
                  <c:v>39356</c:v>
                </c:pt>
                <c:pt idx="44">
                  <c:v>39387</c:v>
                </c:pt>
                <c:pt idx="45">
                  <c:v>39417</c:v>
                </c:pt>
                <c:pt idx="46">
                  <c:v>39448</c:v>
                </c:pt>
                <c:pt idx="47">
                  <c:v>39479</c:v>
                </c:pt>
                <c:pt idx="48">
                  <c:v>39508</c:v>
                </c:pt>
                <c:pt idx="49">
                  <c:v>39539</c:v>
                </c:pt>
                <c:pt idx="50">
                  <c:v>39569</c:v>
                </c:pt>
                <c:pt idx="51">
                  <c:v>39600</c:v>
                </c:pt>
                <c:pt idx="52">
                  <c:v>39630</c:v>
                </c:pt>
                <c:pt idx="53">
                  <c:v>39661</c:v>
                </c:pt>
                <c:pt idx="54">
                  <c:v>39692</c:v>
                </c:pt>
                <c:pt idx="55">
                  <c:v>39722</c:v>
                </c:pt>
                <c:pt idx="56">
                  <c:v>39753</c:v>
                </c:pt>
                <c:pt idx="57">
                  <c:v>39783</c:v>
                </c:pt>
                <c:pt idx="58">
                  <c:v>39814</c:v>
                </c:pt>
                <c:pt idx="59">
                  <c:v>39845</c:v>
                </c:pt>
                <c:pt idx="60">
                  <c:v>39873</c:v>
                </c:pt>
                <c:pt idx="61">
                  <c:v>39904</c:v>
                </c:pt>
                <c:pt idx="62">
                  <c:v>39934</c:v>
                </c:pt>
                <c:pt idx="63">
                  <c:v>39965</c:v>
                </c:pt>
                <c:pt idx="64">
                  <c:v>39995</c:v>
                </c:pt>
                <c:pt idx="65">
                  <c:v>40026</c:v>
                </c:pt>
                <c:pt idx="66">
                  <c:v>40057</c:v>
                </c:pt>
                <c:pt idx="67">
                  <c:v>40087</c:v>
                </c:pt>
                <c:pt idx="68">
                  <c:v>40118</c:v>
                </c:pt>
                <c:pt idx="69">
                  <c:v>40148</c:v>
                </c:pt>
                <c:pt idx="70">
                  <c:v>40179</c:v>
                </c:pt>
                <c:pt idx="71">
                  <c:v>40210</c:v>
                </c:pt>
                <c:pt idx="72">
                  <c:v>40238</c:v>
                </c:pt>
                <c:pt idx="73">
                  <c:v>40269</c:v>
                </c:pt>
                <c:pt idx="74">
                  <c:v>40299</c:v>
                </c:pt>
                <c:pt idx="75">
                  <c:v>40330</c:v>
                </c:pt>
                <c:pt idx="76">
                  <c:v>40360</c:v>
                </c:pt>
                <c:pt idx="77">
                  <c:v>40391</c:v>
                </c:pt>
                <c:pt idx="78">
                  <c:v>40422</c:v>
                </c:pt>
                <c:pt idx="79">
                  <c:v>40452</c:v>
                </c:pt>
                <c:pt idx="80">
                  <c:v>40483</c:v>
                </c:pt>
                <c:pt idx="81">
                  <c:v>40513</c:v>
                </c:pt>
                <c:pt idx="82">
                  <c:v>40544</c:v>
                </c:pt>
                <c:pt idx="83">
                  <c:v>40575</c:v>
                </c:pt>
                <c:pt idx="84">
                  <c:v>40603</c:v>
                </c:pt>
                <c:pt idx="85">
                  <c:v>40634</c:v>
                </c:pt>
                <c:pt idx="86">
                  <c:v>40664</c:v>
                </c:pt>
                <c:pt idx="87">
                  <c:v>40695</c:v>
                </c:pt>
                <c:pt idx="88">
                  <c:v>40725</c:v>
                </c:pt>
                <c:pt idx="89">
                  <c:v>40756</c:v>
                </c:pt>
                <c:pt idx="90">
                  <c:v>40787</c:v>
                </c:pt>
                <c:pt idx="91">
                  <c:v>40817</c:v>
                </c:pt>
                <c:pt idx="92">
                  <c:v>40848</c:v>
                </c:pt>
                <c:pt idx="93">
                  <c:v>40878</c:v>
                </c:pt>
                <c:pt idx="94">
                  <c:v>40909</c:v>
                </c:pt>
                <c:pt idx="95">
                  <c:v>40940</c:v>
                </c:pt>
                <c:pt idx="96">
                  <c:v>40969</c:v>
                </c:pt>
                <c:pt idx="97">
                  <c:v>41000</c:v>
                </c:pt>
                <c:pt idx="98">
                  <c:v>41030</c:v>
                </c:pt>
                <c:pt idx="99">
                  <c:v>41061</c:v>
                </c:pt>
                <c:pt idx="100">
                  <c:v>41091</c:v>
                </c:pt>
                <c:pt idx="101">
                  <c:v>41122</c:v>
                </c:pt>
                <c:pt idx="102">
                  <c:v>41153</c:v>
                </c:pt>
                <c:pt idx="103">
                  <c:v>41183</c:v>
                </c:pt>
                <c:pt idx="104">
                  <c:v>41214</c:v>
                </c:pt>
                <c:pt idx="105">
                  <c:v>41244</c:v>
                </c:pt>
                <c:pt idx="106">
                  <c:v>41275</c:v>
                </c:pt>
                <c:pt idx="107">
                  <c:v>41306</c:v>
                </c:pt>
                <c:pt idx="108">
                  <c:v>41334</c:v>
                </c:pt>
                <c:pt idx="109">
                  <c:v>41365</c:v>
                </c:pt>
                <c:pt idx="110">
                  <c:v>41395</c:v>
                </c:pt>
                <c:pt idx="111">
                  <c:v>41426</c:v>
                </c:pt>
                <c:pt idx="112">
                  <c:v>41456</c:v>
                </c:pt>
                <c:pt idx="113">
                  <c:v>41487</c:v>
                </c:pt>
                <c:pt idx="114">
                  <c:v>41518</c:v>
                </c:pt>
                <c:pt idx="115">
                  <c:v>41548</c:v>
                </c:pt>
                <c:pt idx="116">
                  <c:v>41579</c:v>
                </c:pt>
                <c:pt idx="117">
                  <c:v>41609</c:v>
                </c:pt>
                <c:pt idx="118">
                  <c:v>41640</c:v>
                </c:pt>
                <c:pt idx="119">
                  <c:v>41671</c:v>
                </c:pt>
                <c:pt idx="120">
                  <c:v>41699</c:v>
                </c:pt>
                <c:pt idx="121">
                  <c:v>41730</c:v>
                </c:pt>
                <c:pt idx="122">
                  <c:v>41760</c:v>
                </c:pt>
                <c:pt idx="123">
                  <c:v>41791</c:v>
                </c:pt>
                <c:pt idx="124">
                  <c:v>41821</c:v>
                </c:pt>
                <c:pt idx="125">
                  <c:v>41852</c:v>
                </c:pt>
                <c:pt idx="126">
                  <c:v>41883</c:v>
                </c:pt>
                <c:pt idx="127">
                  <c:v>41913</c:v>
                </c:pt>
                <c:pt idx="128">
                  <c:v>41944</c:v>
                </c:pt>
                <c:pt idx="129">
                  <c:v>41974</c:v>
                </c:pt>
                <c:pt idx="130">
                  <c:v>42005</c:v>
                </c:pt>
                <c:pt idx="131">
                  <c:v>42036</c:v>
                </c:pt>
                <c:pt idx="132">
                  <c:v>42064</c:v>
                </c:pt>
                <c:pt idx="133">
                  <c:v>42095</c:v>
                </c:pt>
                <c:pt idx="134">
                  <c:v>42125</c:v>
                </c:pt>
                <c:pt idx="135">
                  <c:v>42156</c:v>
                </c:pt>
                <c:pt idx="136">
                  <c:v>42186</c:v>
                </c:pt>
                <c:pt idx="137">
                  <c:v>42217</c:v>
                </c:pt>
                <c:pt idx="138">
                  <c:v>42248</c:v>
                </c:pt>
                <c:pt idx="139">
                  <c:v>42278</c:v>
                </c:pt>
                <c:pt idx="140">
                  <c:v>42309</c:v>
                </c:pt>
                <c:pt idx="141">
                  <c:v>42339</c:v>
                </c:pt>
                <c:pt idx="142">
                  <c:v>42370</c:v>
                </c:pt>
                <c:pt idx="143">
                  <c:v>42401</c:v>
                </c:pt>
                <c:pt idx="144">
                  <c:v>42430</c:v>
                </c:pt>
                <c:pt idx="145">
                  <c:v>42461</c:v>
                </c:pt>
                <c:pt idx="146">
                  <c:v>42491</c:v>
                </c:pt>
                <c:pt idx="147">
                  <c:v>42522</c:v>
                </c:pt>
                <c:pt idx="148">
                  <c:v>42552</c:v>
                </c:pt>
                <c:pt idx="149">
                  <c:v>42583</c:v>
                </c:pt>
                <c:pt idx="150">
                  <c:v>42614</c:v>
                </c:pt>
                <c:pt idx="151">
                  <c:v>42644</c:v>
                </c:pt>
                <c:pt idx="152">
                  <c:v>42675</c:v>
                </c:pt>
                <c:pt idx="153">
                  <c:v>42705</c:v>
                </c:pt>
                <c:pt idx="154">
                  <c:v>42736</c:v>
                </c:pt>
                <c:pt idx="155">
                  <c:v>42767</c:v>
                </c:pt>
                <c:pt idx="156">
                  <c:v>42795</c:v>
                </c:pt>
                <c:pt idx="157">
                  <c:v>42826</c:v>
                </c:pt>
                <c:pt idx="158">
                  <c:v>42856</c:v>
                </c:pt>
                <c:pt idx="159">
                  <c:v>42887</c:v>
                </c:pt>
                <c:pt idx="160">
                  <c:v>42917</c:v>
                </c:pt>
                <c:pt idx="161">
                  <c:v>42948</c:v>
                </c:pt>
                <c:pt idx="162">
                  <c:v>42979</c:v>
                </c:pt>
                <c:pt idx="163">
                  <c:v>43009</c:v>
                </c:pt>
                <c:pt idx="164">
                  <c:v>43040</c:v>
                </c:pt>
                <c:pt idx="165">
                  <c:v>43070</c:v>
                </c:pt>
                <c:pt idx="166">
                  <c:v>43101</c:v>
                </c:pt>
                <c:pt idx="167">
                  <c:v>43132</c:v>
                </c:pt>
                <c:pt idx="168">
                  <c:v>43160</c:v>
                </c:pt>
                <c:pt idx="169">
                  <c:v>43191</c:v>
                </c:pt>
                <c:pt idx="170">
                  <c:v>43221</c:v>
                </c:pt>
                <c:pt idx="171">
                  <c:v>43252</c:v>
                </c:pt>
                <c:pt idx="172">
                  <c:v>43282</c:v>
                </c:pt>
                <c:pt idx="173">
                  <c:v>43313</c:v>
                </c:pt>
                <c:pt idx="174">
                  <c:v>43344</c:v>
                </c:pt>
                <c:pt idx="175">
                  <c:v>43374</c:v>
                </c:pt>
                <c:pt idx="176">
                  <c:v>43405</c:v>
                </c:pt>
                <c:pt idx="177">
                  <c:v>43435</c:v>
                </c:pt>
                <c:pt idx="178">
                  <c:v>43466</c:v>
                </c:pt>
                <c:pt idx="179">
                  <c:v>43497</c:v>
                </c:pt>
                <c:pt idx="180">
                  <c:v>43525</c:v>
                </c:pt>
                <c:pt idx="181">
                  <c:v>43556</c:v>
                </c:pt>
                <c:pt idx="182">
                  <c:v>43586</c:v>
                </c:pt>
                <c:pt idx="183">
                  <c:v>43617</c:v>
                </c:pt>
                <c:pt idx="184">
                  <c:v>43647</c:v>
                </c:pt>
                <c:pt idx="185">
                  <c:v>43678</c:v>
                </c:pt>
                <c:pt idx="186">
                  <c:v>43709</c:v>
                </c:pt>
                <c:pt idx="187">
                  <c:v>43739</c:v>
                </c:pt>
                <c:pt idx="188">
                  <c:v>43770</c:v>
                </c:pt>
                <c:pt idx="189">
                  <c:v>43800</c:v>
                </c:pt>
                <c:pt idx="190">
                  <c:v>43831</c:v>
                </c:pt>
                <c:pt idx="191">
                  <c:v>43862</c:v>
                </c:pt>
                <c:pt idx="192">
                  <c:v>43891</c:v>
                </c:pt>
                <c:pt idx="193">
                  <c:v>43922</c:v>
                </c:pt>
                <c:pt idx="194">
                  <c:v>43952</c:v>
                </c:pt>
                <c:pt idx="195">
                  <c:v>43983</c:v>
                </c:pt>
                <c:pt idx="196">
                  <c:v>44013</c:v>
                </c:pt>
                <c:pt idx="197">
                  <c:v>44044</c:v>
                </c:pt>
                <c:pt idx="198">
                  <c:v>44075</c:v>
                </c:pt>
                <c:pt idx="199">
                  <c:v>44105</c:v>
                </c:pt>
                <c:pt idx="200">
                  <c:v>44136</c:v>
                </c:pt>
                <c:pt idx="201">
                  <c:v>44166</c:v>
                </c:pt>
                <c:pt idx="202">
                  <c:v>44197</c:v>
                </c:pt>
                <c:pt idx="203">
                  <c:v>44228</c:v>
                </c:pt>
                <c:pt idx="204">
                  <c:v>44256</c:v>
                </c:pt>
                <c:pt idx="205">
                  <c:v>44287</c:v>
                </c:pt>
                <c:pt idx="206">
                  <c:v>44317</c:v>
                </c:pt>
                <c:pt idx="207">
                  <c:v>44348</c:v>
                </c:pt>
                <c:pt idx="208">
                  <c:v>44378</c:v>
                </c:pt>
                <c:pt idx="209">
                  <c:v>44409</c:v>
                </c:pt>
                <c:pt idx="210">
                  <c:v>44440</c:v>
                </c:pt>
                <c:pt idx="211">
                  <c:v>44470</c:v>
                </c:pt>
                <c:pt idx="212">
                  <c:v>44501</c:v>
                </c:pt>
                <c:pt idx="213">
                  <c:v>44531</c:v>
                </c:pt>
                <c:pt idx="214">
                  <c:v>44562</c:v>
                </c:pt>
                <c:pt idx="215">
                  <c:v>44593</c:v>
                </c:pt>
                <c:pt idx="216">
                  <c:v>44621</c:v>
                </c:pt>
                <c:pt idx="217">
                  <c:v>44652</c:v>
                </c:pt>
                <c:pt idx="218">
                  <c:v>44682</c:v>
                </c:pt>
                <c:pt idx="219">
                  <c:v>44713</c:v>
                </c:pt>
                <c:pt idx="220">
                  <c:v>44743</c:v>
                </c:pt>
                <c:pt idx="221">
                  <c:v>44774</c:v>
                </c:pt>
                <c:pt idx="222">
                  <c:v>44805</c:v>
                </c:pt>
                <c:pt idx="223">
                  <c:v>44835</c:v>
                </c:pt>
                <c:pt idx="224">
                  <c:v>44866</c:v>
                </c:pt>
                <c:pt idx="225">
                  <c:v>44896</c:v>
                </c:pt>
                <c:pt idx="226">
                  <c:v>44927</c:v>
                </c:pt>
                <c:pt idx="227">
                  <c:v>44958</c:v>
                </c:pt>
                <c:pt idx="228">
                  <c:v>44986</c:v>
                </c:pt>
                <c:pt idx="229">
                  <c:v>45017</c:v>
                </c:pt>
                <c:pt idx="230">
                  <c:v>45047</c:v>
                </c:pt>
                <c:pt idx="231">
                  <c:v>45078</c:v>
                </c:pt>
                <c:pt idx="232">
                  <c:v>45108</c:v>
                </c:pt>
                <c:pt idx="233">
                  <c:v>45139</c:v>
                </c:pt>
                <c:pt idx="234">
                  <c:v>45170</c:v>
                </c:pt>
                <c:pt idx="235">
                  <c:v>45200</c:v>
                </c:pt>
              </c:numCache>
            </c:numRef>
          </c:cat>
          <c:val>
            <c:numRef>
              <c:f>'Fase I-II (2)'!$AN$8:$JQ$8</c:f>
              <c:numCache>
                <c:formatCode>_-"$"\ * #,##0.00_-;\-"$"\ * #,##0.00_-;_-"$"\ * "-"_-;_-@_-</c:formatCode>
                <c:ptCount val="236"/>
                <c:pt idx="0">
                  <c:v>4098.3500000000004</c:v>
                </c:pt>
                <c:pt idx="1">
                  <c:v>4117.97</c:v>
                </c:pt>
                <c:pt idx="2">
                  <c:v>4154.33</c:v>
                </c:pt>
                <c:pt idx="3">
                  <c:v>4188.46</c:v>
                </c:pt>
                <c:pt idx="4">
                  <c:v>4210.47</c:v>
                </c:pt>
                <c:pt idx="5">
                  <c:v>4231.17</c:v>
                </c:pt>
                <c:pt idx="6">
                  <c:v>4264.17</c:v>
                </c:pt>
                <c:pt idx="7">
                  <c:v>4264.22</c:v>
                </c:pt>
                <c:pt idx="8">
                  <c:v>4268.22</c:v>
                </c:pt>
                <c:pt idx="9">
                  <c:v>4289.04</c:v>
                </c:pt>
                <c:pt idx="10">
                  <c:v>4305.46</c:v>
                </c:pt>
                <c:pt idx="11">
                  <c:v>4333.42</c:v>
                </c:pt>
                <c:pt idx="12">
                  <c:v>4354.17</c:v>
                </c:pt>
                <c:pt idx="13">
                  <c:v>4441.97</c:v>
                </c:pt>
                <c:pt idx="14">
                  <c:v>4492.2</c:v>
                </c:pt>
                <c:pt idx="15">
                  <c:v>4514.17</c:v>
                </c:pt>
                <c:pt idx="16">
                  <c:v>4533.8900000000003</c:v>
                </c:pt>
                <c:pt idx="17">
                  <c:v>4553.0600000000004</c:v>
                </c:pt>
                <c:pt idx="18">
                  <c:v>4564.45</c:v>
                </c:pt>
                <c:pt idx="19">
                  <c:v>4568.5600000000004</c:v>
                </c:pt>
                <c:pt idx="20">
                  <c:v>4576.67</c:v>
                </c:pt>
                <c:pt idx="21">
                  <c:v>4599.29</c:v>
                </c:pt>
                <c:pt idx="22">
                  <c:v>4608.96</c:v>
                </c:pt>
                <c:pt idx="23">
                  <c:v>4640.9399999999996</c:v>
                </c:pt>
                <c:pt idx="24">
                  <c:v>4657.16</c:v>
                </c:pt>
                <c:pt idx="25">
                  <c:v>4736.7299999999996</c:v>
                </c:pt>
                <c:pt idx="26">
                  <c:v>4770.25</c:v>
                </c:pt>
                <c:pt idx="27">
                  <c:v>4801.78</c:v>
                </c:pt>
                <c:pt idx="28">
                  <c:v>4828.8900000000003</c:v>
                </c:pt>
                <c:pt idx="29">
                  <c:v>4852.43</c:v>
                </c:pt>
                <c:pt idx="30">
                  <c:v>4882.3900000000003</c:v>
                </c:pt>
                <c:pt idx="31">
                  <c:v>4994.87</c:v>
                </c:pt>
                <c:pt idx="32">
                  <c:v>5007.28</c:v>
                </c:pt>
                <c:pt idx="33">
                  <c:v>5037.55</c:v>
                </c:pt>
                <c:pt idx="34">
                  <c:v>5058.8900000000003</c:v>
                </c:pt>
                <c:pt idx="35">
                  <c:v>5134.0600000000004</c:v>
                </c:pt>
                <c:pt idx="36">
                  <c:v>5166.13</c:v>
                </c:pt>
                <c:pt idx="37">
                  <c:v>5206.97</c:v>
                </c:pt>
                <c:pt idx="38">
                  <c:v>5219.7299999999996</c:v>
                </c:pt>
                <c:pt idx="39">
                  <c:v>5210.88</c:v>
                </c:pt>
                <c:pt idx="40">
                  <c:v>5200.99</c:v>
                </c:pt>
                <c:pt idx="41">
                  <c:v>5209.7299999999996</c:v>
                </c:pt>
                <c:pt idx="42">
                  <c:v>5226.47</c:v>
                </c:pt>
                <c:pt idx="43">
                  <c:v>5231.87</c:v>
                </c:pt>
                <c:pt idx="44">
                  <c:v>5221.46</c:v>
                </c:pt>
                <c:pt idx="45">
                  <c:v>5261.28</c:v>
                </c:pt>
                <c:pt idx="46">
                  <c:v>5294.39</c:v>
                </c:pt>
                <c:pt idx="47">
                  <c:v>5398.94</c:v>
                </c:pt>
                <c:pt idx="48">
                  <c:v>5454.81</c:v>
                </c:pt>
                <c:pt idx="49">
                  <c:v>5488.46</c:v>
                </c:pt>
                <c:pt idx="50">
                  <c:v>5519.54</c:v>
                </c:pt>
                <c:pt idx="51">
                  <c:v>5562.48</c:v>
                </c:pt>
                <c:pt idx="52">
                  <c:v>5607.29</c:v>
                </c:pt>
                <c:pt idx="53">
                  <c:v>5657.32</c:v>
                </c:pt>
                <c:pt idx="54">
                  <c:v>5689.54</c:v>
                </c:pt>
                <c:pt idx="55">
                  <c:v>5721</c:v>
                </c:pt>
                <c:pt idx="56">
                  <c:v>5777.95</c:v>
                </c:pt>
                <c:pt idx="57">
                  <c:v>5792.92</c:v>
                </c:pt>
                <c:pt idx="58">
                  <c:v>5800.16</c:v>
                </c:pt>
                <c:pt idx="59">
                  <c:v>5891.19</c:v>
                </c:pt>
                <c:pt idx="60">
                  <c:v>5916.45</c:v>
                </c:pt>
                <c:pt idx="61">
                  <c:v>5927.48</c:v>
                </c:pt>
                <c:pt idx="62">
                  <c:v>5942.77</c:v>
                </c:pt>
                <c:pt idx="63">
                  <c:v>5817.11</c:v>
                </c:pt>
                <c:pt idx="64">
                  <c:v>5806.59</c:v>
                </c:pt>
                <c:pt idx="65">
                  <c:v>5806.28</c:v>
                </c:pt>
                <c:pt idx="66">
                  <c:v>5801.03</c:v>
                </c:pt>
                <c:pt idx="67">
                  <c:v>5774.41</c:v>
                </c:pt>
                <c:pt idx="68">
                  <c:v>5760.57</c:v>
                </c:pt>
                <c:pt idx="69">
                  <c:v>5761.77</c:v>
                </c:pt>
                <c:pt idx="70">
                  <c:v>5800.91</c:v>
                </c:pt>
                <c:pt idx="71">
                  <c:v>5884.28</c:v>
                </c:pt>
                <c:pt idx="72">
                  <c:v>5934.34</c:v>
                </c:pt>
                <c:pt idx="73">
                  <c:v>5940.73</c:v>
                </c:pt>
                <c:pt idx="74">
                  <c:v>6012.78</c:v>
                </c:pt>
                <c:pt idx="75">
                  <c:v>6018.91</c:v>
                </c:pt>
                <c:pt idx="76">
                  <c:v>6017.91</c:v>
                </c:pt>
                <c:pt idx="77">
                  <c:v>6054.44</c:v>
                </c:pt>
                <c:pt idx="78">
                  <c:v>6073.43</c:v>
                </c:pt>
                <c:pt idx="79">
                  <c:v>6113.67</c:v>
                </c:pt>
                <c:pt idx="80">
                  <c:v>6110.93</c:v>
                </c:pt>
                <c:pt idx="81">
                  <c:v>6135.01</c:v>
                </c:pt>
                <c:pt idx="82">
                  <c:v>6217.82</c:v>
                </c:pt>
                <c:pt idx="83">
                  <c:v>6288.27</c:v>
                </c:pt>
                <c:pt idx="84">
                  <c:v>6302.84</c:v>
                </c:pt>
                <c:pt idx="85">
                  <c:v>6373.58</c:v>
                </c:pt>
                <c:pt idx="86">
                  <c:v>6415.96</c:v>
                </c:pt>
                <c:pt idx="87">
                  <c:v>6425.15</c:v>
                </c:pt>
                <c:pt idx="88">
                  <c:v>6455.06</c:v>
                </c:pt>
                <c:pt idx="89">
                  <c:v>6468.77</c:v>
                </c:pt>
                <c:pt idx="90">
                  <c:v>6498.85</c:v>
                </c:pt>
                <c:pt idx="91">
                  <c:v>6485.46</c:v>
                </c:pt>
                <c:pt idx="92">
                  <c:v>6530</c:v>
                </c:pt>
                <c:pt idx="93">
                  <c:v>6580.04</c:v>
                </c:pt>
                <c:pt idx="94">
                  <c:v>6627.24</c:v>
                </c:pt>
                <c:pt idx="95">
                  <c:v>6723.38</c:v>
                </c:pt>
                <c:pt idx="96">
                  <c:v>6765.92</c:v>
                </c:pt>
                <c:pt idx="97">
                  <c:v>6802.34</c:v>
                </c:pt>
                <c:pt idx="98">
                  <c:v>6808.51</c:v>
                </c:pt>
                <c:pt idx="99">
                  <c:v>6817.54</c:v>
                </c:pt>
                <c:pt idx="100">
                  <c:v>6792.1</c:v>
                </c:pt>
                <c:pt idx="101">
                  <c:v>6761.37</c:v>
                </c:pt>
                <c:pt idx="102">
                  <c:v>6794.8</c:v>
                </c:pt>
                <c:pt idx="103">
                  <c:v>6824.99</c:v>
                </c:pt>
                <c:pt idx="104">
                  <c:v>6863.61</c:v>
                </c:pt>
                <c:pt idx="105">
                  <c:v>6847.48</c:v>
                </c:pt>
                <c:pt idx="106">
                  <c:v>6844.2</c:v>
                </c:pt>
                <c:pt idx="107">
                  <c:v>6886.58</c:v>
                </c:pt>
                <c:pt idx="108">
                  <c:v>6949.78</c:v>
                </c:pt>
                <c:pt idx="109">
                  <c:v>6965.6</c:v>
                </c:pt>
                <c:pt idx="110">
                  <c:v>6944.83</c:v>
                </c:pt>
                <c:pt idx="111">
                  <c:v>6920.05</c:v>
                </c:pt>
                <c:pt idx="112">
                  <c:v>6933.16</c:v>
                </c:pt>
                <c:pt idx="113">
                  <c:v>6979.63</c:v>
                </c:pt>
                <c:pt idx="114">
                  <c:v>6983.57</c:v>
                </c:pt>
                <c:pt idx="115">
                  <c:v>6994.11</c:v>
                </c:pt>
                <c:pt idx="116">
                  <c:v>6980.46</c:v>
                </c:pt>
                <c:pt idx="117">
                  <c:v>6977.09</c:v>
                </c:pt>
                <c:pt idx="118">
                  <c:v>6986.05</c:v>
                </c:pt>
                <c:pt idx="119">
                  <c:v>7081.15</c:v>
                </c:pt>
                <c:pt idx="120">
                  <c:v>7105.04</c:v>
                </c:pt>
                <c:pt idx="121">
                  <c:v>7117.56</c:v>
                </c:pt>
                <c:pt idx="122">
                  <c:v>7147.1</c:v>
                </c:pt>
                <c:pt idx="123">
                  <c:v>7156.64</c:v>
                </c:pt>
                <c:pt idx="124">
                  <c:v>7156.56</c:v>
                </c:pt>
                <c:pt idx="125">
                  <c:v>7150.29</c:v>
                </c:pt>
                <c:pt idx="126">
                  <c:v>7161.08</c:v>
                </c:pt>
                <c:pt idx="127">
                  <c:v>7165.2</c:v>
                </c:pt>
                <c:pt idx="128">
                  <c:v>7196.55</c:v>
                </c:pt>
                <c:pt idx="129">
                  <c:v>7178.51</c:v>
                </c:pt>
                <c:pt idx="130">
                  <c:v>7182.2320421650711</c:v>
                </c:pt>
                <c:pt idx="131">
                  <c:v>7238.34</c:v>
                </c:pt>
                <c:pt idx="132">
                  <c:v>7220.2690363013626</c:v>
                </c:pt>
                <c:pt idx="133">
                  <c:v>7177.8679174864565</c:v>
                </c:pt>
                <c:pt idx="134">
                  <c:v>7193.7851982851007</c:v>
                </c:pt>
                <c:pt idx="135">
                  <c:v>7198.4413254318933</c:v>
                </c:pt>
                <c:pt idx="136">
                  <c:v>7253.6760676708818</c:v>
                </c:pt>
                <c:pt idx="137">
                  <c:v>7284.3594540515633</c:v>
                </c:pt>
                <c:pt idx="138">
                  <c:v>7285.4542984655127</c:v>
                </c:pt>
                <c:pt idx="139">
                  <c:v>7303.1608080246506</c:v>
                </c:pt>
                <c:pt idx="140">
                  <c:v>7328.9109439304757</c:v>
                </c:pt>
                <c:pt idx="141">
                  <c:v>7325.5481314839826</c:v>
                </c:pt>
                <c:pt idx="142">
                  <c:v>7327.7090997210207</c:v>
                </c:pt>
                <c:pt idx="143">
                  <c:v>7455.1897802984686</c:v>
                </c:pt>
                <c:pt idx="144">
                  <c:v>7463.7166969987975</c:v>
                </c:pt>
                <c:pt idx="145">
                  <c:v>7486.3573918927023</c:v>
                </c:pt>
                <c:pt idx="146">
                  <c:v>7480.2788546160782</c:v>
                </c:pt>
                <c:pt idx="147">
                  <c:v>7528.9077213917653</c:v>
                </c:pt>
                <c:pt idx="148">
                  <c:v>7546.3520953148854</c:v>
                </c:pt>
                <c:pt idx="149">
                  <c:v>7533.4015826865516</c:v>
                </c:pt>
                <c:pt idx="150">
                  <c:v>7526.0778361028924</c:v>
                </c:pt>
                <c:pt idx="151">
                  <c:v>7561.2728701902979</c:v>
                </c:pt>
                <c:pt idx="152">
                  <c:v>7559.1709347113292</c:v>
                </c:pt>
                <c:pt idx="153">
                  <c:v>7606.8154567807842</c:v>
                </c:pt>
                <c:pt idx="154">
                  <c:v>7617.288908829426</c:v>
                </c:pt>
                <c:pt idx="155">
                  <c:v>7822.0256670477129</c:v>
                </c:pt>
                <c:pt idx="156">
                  <c:v>7859.8193355097565</c:v>
                </c:pt>
                <c:pt idx="157">
                  <c:v>7866.6326233484842</c:v>
                </c:pt>
                <c:pt idx="158">
                  <c:v>7876.69</c:v>
                </c:pt>
                <c:pt idx="159">
                  <c:v>7896.0917611573941</c:v>
                </c:pt>
                <c:pt idx="160">
                  <c:v>7907.1148358151695</c:v>
                </c:pt>
                <c:pt idx="161">
                  <c:v>7914.4093330293044</c:v>
                </c:pt>
                <c:pt idx="162">
                  <c:v>7951.9341685090121</c:v>
                </c:pt>
                <c:pt idx="163">
                  <c:v>7991.0025389676639</c:v>
                </c:pt>
                <c:pt idx="164">
                  <c:v>7993.47</c:v>
                </c:pt>
                <c:pt idx="165">
                  <c:v>8000.1113351459862</c:v>
                </c:pt>
                <c:pt idx="166">
                  <c:v>8062.5547694325041</c:v>
                </c:pt>
                <c:pt idx="167">
                  <c:v>8161.2999947214266</c:v>
                </c:pt>
                <c:pt idx="168">
                  <c:v>8231.3980102088371</c:v>
                </c:pt>
                <c:pt idx="169">
                  <c:v>8253.5632911818229</c:v>
                </c:pt>
                <c:pt idx="170">
                  <c:v>8266.2186897876018</c:v>
                </c:pt>
                <c:pt idx="171">
                  <c:v>8310.0710243282265</c:v>
                </c:pt>
                <c:pt idx="172">
                  <c:v>8367.8882142145776</c:v>
                </c:pt>
                <c:pt idx="173">
                  <c:v>8363.74812911769</c:v>
                </c:pt>
                <c:pt idx="174">
                  <c:v>8371.2941612533286</c:v>
                </c:pt>
                <c:pt idx="175">
                  <c:v>8416.66</c:v>
                </c:pt>
                <c:pt idx="176">
                  <c:v>8456.101420387602</c:v>
                </c:pt>
                <c:pt idx="177">
                  <c:v>8497.6873755692777</c:v>
                </c:pt>
                <c:pt idx="178">
                  <c:v>8510.0129424104907</c:v>
                </c:pt>
                <c:pt idx="179">
                  <c:v>8605.933812183217</c:v>
                </c:pt>
                <c:pt idx="180">
                  <c:v>8652.0696428390656</c:v>
                </c:pt>
                <c:pt idx="181">
                  <c:v>8699.6459111808472</c:v>
                </c:pt>
                <c:pt idx="182">
                  <c:v>8724.0128497281748</c:v>
                </c:pt>
                <c:pt idx="183">
                  <c:v>8748.0196047469526</c:v>
                </c:pt>
                <c:pt idx="184">
                  <c:v>8759.3929757550359</c:v>
                </c:pt>
                <c:pt idx="185">
                  <c:v>8813.1144052067011</c:v>
                </c:pt>
                <c:pt idx="186">
                  <c:v>8833.5499113273054</c:v>
                </c:pt>
                <c:pt idx="187">
                  <c:v>8872.5299613398201</c:v>
                </c:pt>
                <c:pt idx="188">
                  <c:v>8275.7856742491113</c:v>
                </c:pt>
                <c:pt idx="189">
                  <c:v>8267.5025286446435</c:v>
                </c:pt>
                <c:pt idx="190">
                  <c:v>8261.8017348893009</c:v>
                </c:pt>
                <c:pt idx="191">
                  <c:v>8489.3831730504226</c:v>
                </c:pt>
                <c:pt idx="192">
                  <c:v>8490.7274320445995</c:v>
                </c:pt>
                <c:pt idx="193">
                  <c:v>8305.7848536456659</c:v>
                </c:pt>
                <c:pt idx="194">
                  <c:v>8091.018057916599</c:v>
                </c:pt>
                <c:pt idx="195">
                  <c:v>8102.2670425056649</c:v>
                </c:pt>
                <c:pt idx="196">
                  <c:v>8092.9923507405074</c:v>
                </c:pt>
                <c:pt idx="197">
                  <c:v>8032.991313855282</c:v>
                </c:pt>
                <c:pt idx="198">
                  <c:v>8019.8346502425902</c:v>
                </c:pt>
                <c:pt idx="199">
                  <c:v>8024.3986110509077</c:v>
                </c:pt>
                <c:pt idx="200">
                  <c:v>8032.5192626925818</c:v>
                </c:pt>
                <c:pt idx="201">
                  <c:v>8018.058321127075</c:v>
                </c:pt>
                <c:pt idx="202">
                  <c:v>8008.8700925592057</c:v>
                </c:pt>
                <c:pt idx="203">
                  <c:v>8164.6814090346461</c:v>
                </c:pt>
                <c:pt idx="204">
                  <c:v>8236.1368369746197</c:v>
                </c:pt>
                <c:pt idx="205">
                  <c:v>8323.2247096153351</c:v>
                </c:pt>
                <c:pt idx="206">
                  <c:v>8340.0229987667954</c:v>
                </c:pt>
                <c:pt idx="207">
                  <c:v>8365.9107542016191</c:v>
                </c:pt>
                <c:pt idx="208">
                  <c:v>8374.6227031460912</c:v>
                </c:pt>
                <c:pt idx="209">
                  <c:v>8400.3025077782022</c:v>
                </c:pt>
                <c:pt idx="210">
                  <c:v>8447.8346276808097</c:v>
                </c:pt>
                <c:pt idx="211">
                  <c:v>8521.8285735410082</c:v>
                </c:pt>
                <c:pt idx="212">
                  <c:v>8528.7077317942731</c:v>
                </c:pt>
                <c:pt idx="213">
                  <c:v>8563.9788710405101</c:v>
                </c:pt>
                <c:pt idx="214">
                  <c:v>8662.2804400658351</c:v>
                </c:pt>
                <c:pt idx="215">
                  <c:v>9051.211473283116</c:v>
                </c:pt>
                <c:pt idx="216">
                  <c:v>9068.598309180541</c:v>
                </c:pt>
                <c:pt idx="217">
                  <c:v>9076.9324502630388</c:v>
                </c:pt>
                <c:pt idx="218">
                  <c:v>9098.7498179069298</c:v>
                </c:pt>
                <c:pt idx="219">
                  <c:v>9146.2473320318404</c:v>
                </c:pt>
                <c:pt idx="220">
                  <c:v>9148.0310606001804</c:v>
                </c:pt>
                <c:pt idx="221" formatCode="General">
                  <c:v>9285.2466672166029</c:v>
                </c:pt>
                <c:pt idx="222" formatCode="General">
                  <c:v>9323.6900658028972</c:v>
                </c:pt>
                <c:pt idx="223" formatCode="General">
                  <c:v>9346.523026482826</c:v>
                </c:pt>
                <c:pt idx="224" formatCode="General">
                  <c:v>9390.3168143214498</c:v>
                </c:pt>
                <c:pt idx="225" formatCode="General">
                  <c:v>9436.5121668631145</c:v>
                </c:pt>
                <c:pt idx="226" formatCode="General">
                  <c:v>9455.608494187034</c:v>
                </c:pt>
                <c:pt idx="227" formatCode="_(* #,##0.00_);_(* \(#,##0.00\);_(* &quot;-&quot;??_);_(@_)">
                  <c:v>10015.882203644658</c:v>
                </c:pt>
                <c:pt idx="228" formatCode="_(* #,##0.00_);_(* \(#,##0.00\);_(* &quot;-&quot;??_);_(@_)">
                  <c:v>10182.336648418588</c:v>
                </c:pt>
                <c:pt idx="229" formatCode="_(* #,##0.00_);_(* \(#,##0.00\);_(* &quot;-&quot;??_);_(@_)">
                  <c:v>10004.845670191282</c:v>
                </c:pt>
                <c:pt idx="230" formatCode="_(* #,##0.00_);_(* \(#,##0.00\);_(* &quot;-&quot;??_);_(@_)">
                  <c:v>10000.700905431202</c:v>
                </c:pt>
                <c:pt idx="231" formatCode="_(* #,##0.00_);_(* \(#,##0.00\);_(* &quot;-&quot;??_);_(@_)">
                  <c:v>9998.8318013549797</c:v>
                </c:pt>
                <c:pt idx="232" formatCode="_(* #,##0.00_);_(* \(#,##0.00\);_(* &quot;-&quot;??_);_(@_)">
                  <c:v>9975.5381685474113</c:v>
                </c:pt>
                <c:pt idx="233" formatCode="_(* #,##0.00_);_(* \(#,##0.00\);_(* &quot;-&quot;??_);_(@_)">
                  <c:v>9971.1884141921491</c:v>
                </c:pt>
                <c:pt idx="234" formatCode="_(* #,##0.00_);_(* \(#,##0.00\);_(* &quot;-&quot;??_);_(@_)">
                  <c:v>9969.5978756531513</c:v>
                </c:pt>
                <c:pt idx="235" formatCode="_(* #,##0.00_);_(* \(#,##0.00\);_(* &quot;-&quot;??_);_(@_)">
                  <c:v>9963.5097784596128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416-45DE-A31C-4066EA372E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16045168"/>
        <c:axId val="1216046000"/>
      </c:lineChart>
      <c:dateAx>
        <c:axId val="1216045168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nextTo"/>
        <c:spPr>
          <a:noFill/>
          <a:ln w="3175" cap="flat" cmpd="sng" algn="ctr">
            <a:solidFill>
              <a:schemeClr val="tx1">
                <a:lumMod val="15000"/>
                <a:lumOff val="85000"/>
              </a:schemeClr>
            </a:solidFill>
            <a:round/>
            <a:tailEnd type="none" w="med" len="lg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216046000"/>
        <c:crosses val="autoZero"/>
        <c:auto val="1"/>
        <c:lblOffset val="100"/>
        <c:baseTimeUnit val="months"/>
        <c:majorUnit val="3"/>
        <c:majorTimeUnit val="months"/>
      </c:dateAx>
      <c:valAx>
        <c:axId val="1216046000"/>
        <c:scaling>
          <c:orientation val="minMax"/>
          <c:min val="3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  <a:alpha val="32000"/>
                </a:schemeClr>
              </a:solidFill>
              <a:round/>
            </a:ln>
            <a:effectLst/>
          </c:spPr>
        </c:majorGridlines>
        <c:numFmt formatCode="_-&quot;$&quot;\ * #,##0.00_-;\-&quot;$&quot;\ * #,##0.00_-;_-&quot;$&quot;\ * &quot;-&quot;_-;_-@_-" sourceLinked="1"/>
        <c:majorTickMark val="none"/>
        <c:minorTickMark val="none"/>
        <c:tickLblPos val="nextTo"/>
        <c:spPr>
          <a:noFill/>
          <a:ln w="3175" cap="flat" cmpd="sng" algn="ctr">
            <a:solidFill>
              <a:schemeClr val="tx1">
                <a:lumMod val="15000"/>
                <a:lumOff val="85000"/>
              </a:schemeClr>
            </a:solidFill>
            <a:round/>
            <a:tailEnd type="none" w="med" len="lg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2160451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'Fase I-II (2)'!$A$9</c:f>
              <c:strCache>
                <c:ptCount val="1"/>
                <c:pt idx="0">
                  <c:v>CONNEXIÓN MÓVIL S.A. 48 veh. Nuevos biarticulados</c:v>
                </c:pt>
              </c:strCache>
            </c:strRef>
          </c:tx>
          <c:spPr>
            <a:ln w="38100" cap="flat" cmpd="dbl" algn="ctr">
              <a:solidFill>
                <a:schemeClr val="accent1"/>
              </a:solidFill>
              <a:miter lim="800000"/>
            </a:ln>
            <a:effectLst/>
          </c:spPr>
          <c:marker>
            <c:symbol val="none"/>
          </c:marker>
          <c:cat>
            <c:numRef>
              <c:f>'Fase I-II (2)'!$HG$1:$JQ$1</c:f>
              <c:numCache>
                <c:formatCode>mmm\-yy</c:formatCode>
                <c:ptCount val="63"/>
                <c:pt idx="0">
                  <c:v>43313</c:v>
                </c:pt>
                <c:pt idx="1">
                  <c:v>43344</c:v>
                </c:pt>
                <c:pt idx="2">
                  <c:v>43374</c:v>
                </c:pt>
                <c:pt idx="3">
                  <c:v>43405</c:v>
                </c:pt>
                <c:pt idx="4">
                  <c:v>43435</c:v>
                </c:pt>
                <c:pt idx="5">
                  <c:v>43466</c:v>
                </c:pt>
                <c:pt idx="6">
                  <c:v>43497</c:v>
                </c:pt>
                <c:pt idx="7">
                  <c:v>43525</c:v>
                </c:pt>
                <c:pt idx="8">
                  <c:v>43556</c:v>
                </c:pt>
                <c:pt idx="9">
                  <c:v>43586</c:v>
                </c:pt>
                <c:pt idx="10">
                  <c:v>43617</c:v>
                </c:pt>
                <c:pt idx="11">
                  <c:v>43647</c:v>
                </c:pt>
                <c:pt idx="12">
                  <c:v>43678</c:v>
                </c:pt>
                <c:pt idx="13">
                  <c:v>43709</c:v>
                </c:pt>
                <c:pt idx="14">
                  <c:v>43739</c:v>
                </c:pt>
                <c:pt idx="15">
                  <c:v>43770</c:v>
                </c:pt>
                <c:pt idx="16">
                  <c:v>43800</c:v>
                </c:pt>
                <c:pt idx="17">
                  <c:v>43831</c:v>
                </c:pt>
                <c:pt idx="18">
                  <c:v>43862</c:v>
                </c:pt>
                <c:pt idx="19">
                  <c:v>43891</c:v>
                </c:pt>
                <c:pt idx="20">
                  <c:v>43922</c:v>
                </c:pt>
                <c:pt idx="21">
                  <c:v>43952</c:v>
                </c:pt>
                <c:pt idx="22">
                  <c:v>43983</c:v>
                </c:pt>
                <c:pt idx="23">
                  <c:v>44013</c:v>
                </c:pt>
                <c:pt idx="24">
                  <c:v>44044</c:v>
                </c:pt>
                <c:pt idx="25">
                  <c:v>44075</c:v>
                </c:pt>
                <c:pt idx="26">
                  <c:v>44105</c:v>
                </c:pt>
                <c:pt idx="27">
                  <c:v>44136</c:v>
                </c:pt>
                <c:pt idx="28">
                  <c:v>44166</c:v>
                </c:pt>
                <c:pt idx="29">
                  <c:v>44197</c:v>
                </c:pt>
                <c:pt idx="30">
                  <c:v>44228</c:v>
                </c:pt>
                <c:pt idx="31">
                  <c:v>44256</c:v>
                </c:pt>
                <c:pt idx="32">
                  <c:v>44287</c:v>
                </c:pt>
                <c:pt idx="33">
                  <c:v>44317</c:v>
                </c:pt>
                <c:pt idx="34">
                  <c:v>44348</c:v>
                </c:pt>
                <c:pt idx="35">
                  <c:v>44378</c:v>
                </c:pt>
                <c:pt idx="36">
                  <c:v>44409</c:v>
                </c:pt>
                <c:pt idx="37">
                  <c:v>44440</c:v>
                </c:pt>
                <c:pt idx="38">
                  <c:v>44470</c:v>
                </c:pt>
                <c:pt idx="39">
                  <c:v>44501</c:v>
                </c:pt>
                <c:pt idx="40">
                  <c:v>44531</c:v>
                </c:pt>
                <c:pt idx="41">
                  <c:v>44562</c:v>
                </c:pt>
                <c:pt idx="42">
                  <c:v>44593</c:v>
                </c:pt>
                <c:pt idx="43">
                  <c:v>44621</c:v>
                </c:pt>
                <c:pt idx="44">
                  <c:v>44652</c:v>
                </c:pt>
                <c:pt idx="45">
                  <c:v>44682</c:v>
                </c:pt>
                <c:pt idx="46">
                  <c:v>44713</c:v>
                </c:pt>
                <c:pt idx="47">
                  <c:v>44743</c:v>
                </c:pt>
                <c:pt idx="48">
                  <c:v>44774</c:v>
                </c:pt>
                <c:pt idx="49">
                  <c:v>44805</c:v>
                </c:pt>
                <c:pt idx="50">
                  <c:v>44835</c:v>
                </c:pt>
                <c:pt idx="51">
                  <c:v>44866</c:v>
                </c:pt>
                <c:pt idx="52">
                  <c:v>44896</c:v>
                </c:pt>
                <c:pt idx="53">
                  <c:v>44927</c:v>
                </c:pt>
                <c:pt idx="54">
                  <c:v>44958</c:v>
                </c:pt>
                <c:pt idx="55">
                  <c:v>44986</c:v>
                </c:pt>
                <c:pt idx="56">
                  <c:v>45017</c:v>
                </c:pt>
                <c:pt idx="57">
                  <c:v>45047</c:v>
                </c:pt>
                <c:pt idx="58">
                  <c:v>45078</c:v>
                </c:pt>
                <c:pt idx="59">
                  <c:v>45108</c:v>
                </c:pt>
                <c:pt idx="60">
                  <c:v>45139</c:v>
                </c:pt>
                <c:pt idx="61">
                  <c:v>45170</c:v>
                </c:pt>
                <c:pt idx="62">
                  <c:v>45200</c:v>
                </c:pt>
              </c:numCache>
            </c:numRef>
          </c:cat>
          <c:val>
            <c:numRef>
              <c:f>'Fase I-II (2)'!$HG$9:$JQ$9</c:f>
              <c:numCache>
                <c:formatCode>_-"$"\ * #,##0.00_-;\-"$"\ * #,##0.00_-;_-"$"\ * "-"_-;_-@_-</c:formatCode>
                <c:ptCount val="63"/>
                <c:pt idx="0">
                  <c:v>7796.9956875968664</c:v>
                </c:pt>
                <c:pt idx="1">
                  <c:v>7804.03</c:v>
                </c:pt>
                <c:pt idx="2">
                  <c:v>7846.33</c:v>
                </c:pt>
                <c:pt idx="3">
                  <c:v>7883.0908487966617</c:v>
                </c:pt>
                <c:pt idx="4">
                  <c:v>7921.8588235712332</c:v>
                </c:pt>
                <c:pt idx="5">
                  <c:v>7933.3491778747239</c:v>
                </c:pt>
                <c:pt idx="6">
                  <c:v>8022.7701503195995</c:v>
                </c:pt>
                <c:pt idx="7">
                  <c:v>8065.7796897821372</c:v>
                </c:pt>
                <c:pt idx="8">
                  <c:v>8110.1320534574861</c:v>
                </c:pt>
                <c:pt idx="9">
                  <c:v>8132.8478092689738</c:v>
                </c:pt>
                <c:pt idx="10">
                  <c:v>8155.2277843367247</c:v>
                </c:pt>
                <c:pt idx="11">
                  <c:v>8165.8304630376297</c:v>
                </c:pt>
                <c:pt idx="12">
                  <c:v>8215.9115786539205</c:v>
                </c:pt>
                <c:pt idx="13">
                  <c:v>8234.962298684226</c:v>
                </c:pt>
                <c:pt idx="14">
                  <c:v>8271.3009478514632</c:v>
                </c:pt>
                <c:pt idx="15">
                  <c:v>8278.9680105285879</c:v>
                </c:pt>
                <c:pt idx="16">
                  <c:v>8277.387047468872</c:v>
                </c:pt>
                <c:pt idx="17">
                  <c:v>8282.6455162876118</c:v>
                </c:pt>
                <c:pt idx="18">
                  <c:v>8436.5397230498438</c:v>
                </c:pt>
                <c:pt idx="19">
                  <c:v>8459.7840334052198</c:v>
                </c:pt>
                <c:pt idx="20">
                  <c:v>8367.0551991782522</c:v>
                </c:pt>
                <c:pt idx="21">
                  <c:v>8243.8045712377607</c:v>
                </c:pt>
                <c:pt idx="22">
                  <c:v>8240.0254468397034</c:v>
                </c:pt>
                <c:pt idx="23">
                  <c:v>8222.0473762181209</c:v>
                </c:pt>
                <c:pt idx="24">
                  <c:v>8184.7482165697929</c:v>
                </c:pt>
                <c:pt idx="25">
                  <c:v>8175.9264469350228</c:v>
                </c:pt>
                <c:pt idx="26">
                  <c:v>8189.455669143892</c:v>
                </c:pt>
                <c:pt idx="27">
                  <c:v>8192.416359930703</c:v>
                </c:pt>
                <c:pt idx="28">
                  <c:v>8178.4694662024485</c:v>
                </c:pt>
                <c:pt idx="29">
                  <c:v>8185.8688637428359</c:v>
                </c:pt>
                <c:pt idx="30">
                  <c:v>8292.8787057742629</c:v>
                </c:pt>
                <c:pt idx="31">
                  <c:v>8357.3249447001836</c:v>
                </c:pt>
                <c:pt idx="32">
                  <c:v>8426.7043801749642</c:v>
                </c:pt>
                <c:pt idx="33">
                  <c:v>8457.4140157373567</c:v>
                </c:pt>
                <c:pt idx="34">
                  <c:v>8509.056496631656</c:v>
                </c:pt>
                <c:pt idx="35">
                  <c:v>8512.4285058498572</c:v>
                </c:pt>
                <c:pt idx="36">
                  <c:v>8539.032625111302</c:v>
                </c:pt>
                <c:pt idx="37">
                  <c:v>8583.1648782179927</c:v>
                </c:pt>
                <c:pt idx="38">
                  <c:v>8640.3076690675807</c:v>
                </c:pt>
                <c:pt idx="39">
                  <c:v>8644.7809377902977</c:v>
                </c:pt>
                <c:pt idx="40">
                  <c:v>8683.7516626882134</c:v>
                </c:pt>
                <c:pt idx="41">
                  <c:v>8768.5026241927917</c:v>
                </c:pt>
                <c:pt idx="42">
                  <c:v>9056.2747942001242</c:v>
                </c:pt>
                <c:pt idx="43">
                  <c:v>9127.6408728902952</c:v>
                </c:pt>
                <c:pt idx="44">
                  <c:v>9170.1139358047512</c:v>
                </c:pt>
                <c:pt idx="45">
                  <c:v>9230.1127850346165</c:v>
                </c:pt>
                <c:pt idx="46">
                  <c:v>9290.5692433908916</c:v>
                </c:pt>
                <c:pt idx="47">
                  <c:v>9310.9781617682274</c:v>
                </c:pt>
                <c:pt idx="48" formatCode="General">
                  <c:v>9424.1661830745143</c:v>
                </c:pt>
                <c:pt idx="49" formatCode="General">
                  <c:v>9486.6740496367347</c:v>
                </c:pt>
                <c:pt idx="50" formatCode="General">
                  <c:v>9536.6035606315654</c:v>
                </c:pt>
                <c:pt idx="51" formatCode="General">
                  <c:v>9591.3751313388802</c:v>
                </c:pt>
                <c:pt idx="52" formatCode="General">
                  <c:v>9649.5936435711665</c:v>
                </c:pt>
                <c:pt idx="53" formatCode="General">
                  <c:v>9711.6488653897359</c:v>
                </c:pt>
                <c:pt idx="54" formatCode="_(* #,##0.00_);_(* \(#,##0.00\);_(* &quot;-&quot;??_);_(@_)">
                  <c:v>10120.744320276439</c:v>
                </c:pt>
                <c:pt idx="55" formatCode="_(* #,##0.00_);_(* \(#,##0.00\);_(* &quot;-&quot;??_);_(@_)">
                  <c:v>10002.562368455949</c:v>
                </c:pt>
                <c:pt idx="56" formatCode="_(* #,##0.00_);_(* \(#,##0.00\);_(* &quot;-&quot;??_);_(@_)">
                  <c:v>10227.790254141117</c:v>
                </c:pt>
                <c:pt idx="57" formatCode="_(* #,##0.00_);_(* \(#,##0.00\);_(* &quot;-&quot;??_);_(@_)">
                  <c:v>10258.171468378165</c:v>
                </c:pt>
                <c:pt idx="58" formatCode="_(* #,##0.00_);_(* \(#,##0.00\);_(* &quot;-&quot;??_);_(@_)">
                  <c:v>10275.293308955683</c:v>
                </c:pt>
                <c:pt idx="59" formatCode="_(* #,##0.00_);_(* \(#,##0.00\);_(* &quot;-&quot;??_);_(@_)">
                  <c:v>10273.887593646505</c:v>
                </c:pt>
                <c:pt idx="60" formatCode="_(* #,##0.00_);_(* \(#,##0.00\);_(* &quot;-&quot;??_);_(@_)">
                  <c:v>10293.390603909818</c:v>
                </c:pt>
                <c:pt idx="61" formatCode="_(* #,##0.00_);_(* \(#,##0.00\);_(* &quot;-&quot;??_);_(@_)">
                  <c:v>10322.864832331461</c:v>
                </c:pt>
                <c:pt idx="62" formatCode="_(* #,##0.00_);_(* \(#,##0.00\);_(* &quot;-&quot;??_);_(@_)">
                  <c:v>10344.062444270989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9A5-4212-BC9B-85E509FA9D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34339536"/>
        <c:axId val="1434343280"/>
      </c:lineChart>
      <c:dateAx>
        <c:axId val="1434339536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nextTo"/>
        <c:spPr>
          <a:noFill/>
          <a:ln w="3175" cap="flat" cmpd="sng" algn="ctr">
            <a:solidFill>
              <a:schemeClr val="tx1">
                <a:lumMod val="15000"/>
                <a:lumOff val="85000"/>
              </a:schemeClr>
            </a:solidFill>
            <a:round/>
            <a:tailEnd type="none" w="med" len="lg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434343280"/>
        <c:crosses val="autoZero"/>
        <c:auto val="1"/>
        <c:lblOffset val="100"/>
        <c:baseTimeUnit val="months"/>
        <c:majorUnit val="2"/>
        <c:majorTimeUnit val="months"/>
      </c:dateAx>
      <c:valAx>
        <c:axId val="1434343280"/>
        <c:scaling>
          <c:orientation val="minMax"/>
          <c:min val="7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  <a:alpha val="32000"/>
                </a:schemeClr>
              </a:solidFill>
              <a:round/>
            </a:ln>
            <a:effectLst/>
          </c:spPr>
        </c:majorGridlines>
        <c:numFmt formatCode="_-&quot;$&quot;\ * #,##0.00_-;\-&quot;$&quot;\ * #,##0.00_-;_-&quot;$&quot;\ * &quot;-&quot;_-;_-@_-" sourceLinked="1"/>
        <c:majorTickMark val="none"/>
        <c:minorTickMark val="none"/>
        <c:tickLblPos val="nextTo"/>
        <c:spPr>
          <a:noFill/>
          <a:ln w="3175" cap="flat" cmpd="sng" algn="ctr">
            <a:solidFill>
              <a:schemeClr val="tx1">
                <a:lumMod val="15000"/>
                <a:lumOff val="85000"/>
              </a:schemeClr>
            </a:solidFill>
            <a:round/>
            <a:tailEnd type="none" w="med" len="lg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4343395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Hoja1!$C$2</c:f>
              <c:strCache>
                <c:ptCount val="1"/>
                <c:pt idx="0">
                  <c:v>%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Hoja1!$B$4:$B$11</c:f>
              <c:strCache>
                <c:ptCount val="8"/>
                <c:pt idx="0">
                  <c:v>BIARTICULADO (III)</c:v>
                </c:pt>
                <c:pt idx="1">
                  <c:v>ARTICULADO (III)</c:v>
                </c:pt>
                <c:pt idx="2">
                  <c:v>PADRON DUAL</c:v>
                </c:pt>
                <c:pt idx="3">
                  <c:v>MICROBUS</c:v>
                </c:pt>
                <c:pt idx="4">
                  <c:v>BUSETA</c:v>
                </c:pt>
                <c:pt idx="5">
                  <c:v>BUSETON</c:v>
                </c:pt>
                <c:pt idx="6">
                  <c:v>PADRON</c:v>
                </c:pt>
                <c:pt idx="7">
                  <c:v>PADRON HIBRIDO</c:v>
                </c:pt>
              </c:strCache>
            </c:strRef>
          </c:cat>
          <c:val>
            <c:numRef>
              <c:f>Hoja1!$C$4:$C$11</c:f>
              <c:numCache>
                <c:formatCode>0.00%</c:formatCode>
                <c:ptCount val="8"/>
                <c:pt idx="0">
                  <c:v>7.7284456897473319E-2</c:v>
                </c:pt>
                <c:pt idx="1">
                  <c:v>4.3547960498758531E-2</c:v>
                </c:pt>
                <c:pt idx="2">
                  <c:v>8.1085249194365439E-2</c:v>
                </c:pt>
                <c:pt idx="3">
                  <c:v>4.9914436038553056E-2</c:v>
                </c:pt>
                <c:pt idx="4">
                  <c:v>4.7147258127774094E-2</c:v>
                </c:pt>
                <c:pt idx="5">
                  <c:v>4.6471024739909828E-2</c:v>
                </c:pt>
                <c:pt idx="6">
                  <c:v>8.3905896720525508E-2</c:v>
                </c:pt>
                <c:pt idx="7">
                  <c:v>8.3806125912652352E-2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0A-489F-9A10-A7A29BD7CBD1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48898144"/>
        <c:axId val="448900496"/>
      </c:barChart>
      <c:catAx>
        <c:axId val="448898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48900496"/>
        <c:crosses val="autoZero"/>
        <c:auto val="1"/>
        <c:lblAlgn val="ctr"/>
        <c:lblOffset val="100"/>
        <c:noMultiLvlLbl val="0"/>
      </c:catAx>
      <c:valAx>
        <c:axId val="448900496"/>
        <c:scaling>
          <c:orientation val="minMax"/>
        </c:scaling>
        <c:delete val="1"/>
        <c:axPos val="l"/>
        <c:numFmt formatCode="0.00%" sourceLinked="1"/>
        <c:majorTickMark val="none"/>
        <c:minorTickMark val="none"/>
        <c:tickLblPos val="nextTo"/>
        <c:crossAx val="4488981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Hoja1!$C$16</c:f>
              <c:strCache>
                <c:ptCount val="1"/>
                <c:pt idx="0">
                  <c:v>2018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Hoja1!$B$17:$B$22</c:f>
              <c:strCache>
                <c:ptCount val="6"/>
                <c:pt idx="0">
                  <c:v>Tarifa Usuario -Troncal</c:v>
                </c:pt>
                <c:pt idx="1">
                  <c:v>Tarifa Usuario Zonal</c:v>
                </c:pt>
                <c:pt idx="2">
                  <c:v>Inflación</c:v>
                </c:pt>
                <c:pt idx="3">
                  <c:v>Crecimiento Costos Op.</c:v>
                </c:pt>
                <c:pt idx="4">
                  <c:v>Salario Minimo</c:v>
                </c:pt>
                <c:pt idx="5">
                  <c:v>Subsidio Transporte</c:v>
                </c:pt>
              </c:strCache>
            </c:strRef>
          </c:cat>
          <c:val>
            <c:numRef>
              <c:f>Hoja1!$C$17:$C$22</c:f>
              <c:numCache>
                <c:formatCode>0.0%</c:formatCode>
                <c:ptCount val="6"/>
                <c:pt idx="0">
                  <c:v>4.4999999999999998E-2</c:v>
                </c:pt>
                <c:pt idx="1">
                  <c:v>0.05</c:v>
                </c:pt>
                <c:pt idx="2">
                  <c:v>4.0899999999999999E-2</c:v>
                </c:pt>
                <c:pt idx="3">
                  <c:v>4.5900000000000003E-2</c:v>
                </c:pt>
                <c:pt idx="4">
                  <c:v>5.8999999999999997E-2</c:v>
                </c:pt>
                <c:pt idx="5">
                  <c:v>6.0999999999999999E-2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98-43F9-8CD8-F9C2818C38BB}"/>
            </c:ext>
          </c:extLst>
        </c:ser>
        <c:ser>
          <c:idx val="1"/>
          <c:order val="1"/>
          <c:tx>
            <c:strRef>
              <c:f>Hoja1!$D$16</c:f>
              <c:strCache>
                <c:ptCount val="1"/>
                <c:pt idx="0">
                  <c:v>2019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Tahoma" panose="020B0604030504040204" pitchFamily="34" charset="0"/>
                    <a:ea typeface="Tahoma" panose="020B0604030504040204" pitchFamily="34" charset="0"/>
                    <a:cs typeface="Tahoma" panose="020B0604030504040204" pitchFamily="34" charset="0"/>
                  </a:defRPr>
                </a:pPr>
                <a:endParaRPr lang="es-CO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Hoja1!$B$17:$B$22</c:f>
              <c:strCache>
                <c:ptCount val="6"/>
                <c:pt idx="0">
                  <c:v>Tarifa Usuario -Troncal</c:v>
                </c:pt>
                <c:pt idx="1">
                  <c:v>Tarifa Usuario Zonal</c:v>
                </c:pt>
                <c:pt idx="2">
                  <c:v>Inflación</c:v>
                </c:pt>
                <c:pt idx="3">
                  <c:v>Crecimiento Costos Op.</c:v>
                </c:pt>
                <c:pt idx="4">
                  <c:v>Salario Minimo</c:v>
                </c:pt>
                <c:pt idx="5">
                  <c:v>Subsidio Transporte</c:v>
                </c:pt>
              </c:strCache>
            </c:strRef>
          </c:cat>
          <c:val>
            <c:numRef>
              <c:f>Hoja1!$D$17:$D$22</c:f>
              <c:numCache>
                <c:formatCode>0.0%</c:formatCode>
                <c:ptCount val="6"/>
                <c:pt idx="0">
                  <c:v>4.3478260869565188E-2</c:v>
                </c:pt>
                <c:pt idx="1">
                  <c:v>4.5454545454545414E-2</c:v>
                </c:pt>
                <c:pt idx="2">
                  <c:v>3.1800000000000002E-2</c:v>
                </c:pt>
                <c:pt idx="3">
                  <c:v>6.3996558532361122E-2</c:v>
                </c:pt>
                <c:pt idx="4">
                  <c:v>0.06</c:v>
                </c:pt>
                <c:pt idx="5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98-43F9-8CD8-F9C2818C38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449992352"/>
        <c:axId val="449992744"/>
      </c:barChart>
      <c:catAx>
        <c:axId val="449992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s-CO"/>
          </a:p>
        </c:txPr>
        <c:crossAx val="449992744"/>
        <c:crosses val="autoZero"/>
        <c:auto val="1"/>
        <c:lblAlgn val="ctr"/>
        <c:lblOffset val="100"/>
        <c:noMultiLvlLbl val="0"/>
      </c:catAx>
      <c:valAx>
        <c:axId val="449992744"/>
        <c:scaling>
          <c:orientation val="minMax"/>
          <c:max val="0.1"/>
        </c:scaling>
        <c:delete val="0"/>
        <c:axPos val="l"/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endParaRPr lang="es-CO"/>
          </a:p>
        </c:txPr>
        <c:crossAx val="449992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ysClr val="windowText" lastClr="000000"/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>
          <a:solidFill>
            <a:sysClr val="windowText" lastClr="000000"/>
          </a:solidFill>
          <a:latin typeface="Tahoma" panose="020B0604030504040204" pitchFamily="34" charset="0"/>
          <a:ea typeface="Tahoma" panose="020B0604030504040204" pitchFamily="34" charset="0"/>
          <a:cs typeface="Tahoma" panose="020B0604030504040204" pitchFamily="34" charset="0"/>
        </a:defRPr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/>
              <a:t>EMASIVO 10 S.A.S. "</a:t>
            </a:r>
            <a:r>
              <a:rPr lang="es-CO" baseline="0"/>
              <a:t>OPERACIÓN"</a:t>
            </a:r>
            <a:endParaRPr lang="es-CO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>
        <c:manualLayout>
          <c:layoutTarget val="inner"/>
          <c:xMode val="edge"/>
          <c:yMode val="edge"/>
          <c:x val="0.17628937007874015"/>
          <c:y val="0.18912109944590261"/>
          <c:w val="0.79593285214348208"/>
          <c:h val="0.59236840186643336"/>
        </c:manualLayout>
      </c:layout>
      <c:lineChart>
        <c:grouping val="standard"/>
        <c:varyColors val="0"/>
        <c:ser>
          <c:idx val="4"/>
          <c:order val="0"/>
          <c:tx>
            <c:strRef>
              <c:f>'Fase V'!$E$55</c:f>
              <c:strCache>
                <c:ptCount val="1"/>
                <c:pt idx="0">
                  <c:v>TPASZ</c:v>
                </c:pt>
              </c:strCache>
            </c:strRef>
          </c:tx>
          <c:spPr>
            <a:ln w="38100" cap="flat" cmpd="dbl" algn="ctr">
              <a:solidFill>
                <a:schemeClr val="accent5"/>
              </a:solidFill>
              <a:miter lim="800000"/>
            </a:ln>
            <a:effectLst/>
          </c:spPr>
          <c:marker>
            <c:symbol val="none"/>
          </c:marker>
          <c:cat>
            <c:numRef>
              <c:f>'Fase V'!$F$44:$H$44</c:f>
              <c:numCache>
                <c:formatCode>_-* #,##0_-;\-* #,##0_-;_-* "-"??_-;_-@_-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'Fase V'!$F$55:$H$55</c:f>
              <c:numCache>
                <c:formatCode>_-* #,##0_-;\-* #,##0_-;_-* "-"??_-;_-@_-</c:formatCode>
                <c:ptCount val="3"/>
                <c:pt idx="0" formatCode="&quot;$&quot;#,##0_);[Red]\(&quot;$&quot;#,##0\)">
                  <c:v>96.537572254335274</c:v>
                </c:pt>
                <c:pt idx="1">
                  <c:v>101.96483622350677</c:v>
                </c:pt>
                <c:pt idx="2" formatCode="_(* #,##0.00_);_(* \(#,##0.00\);_(* &quot;-&quot;??_);_(@_)">
                  <c:v>115.34537572254338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F77-4217-BF69-AD9D2476A0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23889600"/>
        <c:axId val="1523883776"/>
      </c:lineChart>
      <c:catAx>
        <c:axId val="15238896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  <a:alpha val="32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0"/>
        <c:majorTickMark val="none"/>
        <c:minorTickMark val="none"/>
        <c:tickLblPos val="nextTo"/>
        <c:spPr>
          <a:noFill/>
          <a:ln w="3175" cap="flat" cmpd="sng" algn="ctr">
            <a:solidFill>
              <a:schemeClr val="tx1">
                <a:lumMod val="15000"/>
                <a:lumOff val="85000"/>
              </a:schemeClr>
            </a:solidFill>
            <a:round/>
            <a:tailEnd type="none" w="med" len="lg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523883776"/>
        <c:crosses val="autoZero"/>
        <c:auto val="1"/>
        <c:lblAlgn val="ctr"/>
        <c:lblOffset val="100"/>
        <c:noMultiLvlLbl val="0"/>
      </c:catAx>
      <c:valAx>
        <c:axId val="1523883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  <a:alpha val="32000"/>
                </a:schemeClr>
              </a:solidFill>
              <a:round/>
            </a:ln>
            <a:effectLst/>
          </c:spPr>
        </c:majorGridlines>
        <c:numFmt formatCode="&quot;$&quot;#,##0_);[Red]\(&quot;$&quot;#,##0\)" sourceLinked="1"/>
        <c:majorTickMark val="none"/>
        <c:minorTickMark val="none"/>
        <c:tickLblPos val="nextTo"/>
        <c:spPr>
          <a:noFill/>
          <a:ln w="3175" cap="flat" cmpd="sng" algn="ctr">
            <a:solidFill>
              <a:schemeClr val="tx1">
                <a:lumMod val="15000"/>
                <a:lumOff val="85000"/>
              </a:schemeClr>
            </a:solidFill>
            <a:round/>
            <a:tailEnd type="none" w="med" len="lg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523889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1.3888888888888888E-2"/>
          <c:y val="0.86562518226888308"/>
          <c:w val="0.94728215223097112"/>
          <c:h val="0.1343748177311169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800" b="1" i="0" cap="all" baseline="0">
                <a:effectLst/>
              </a:rPr>
              <a:t>GRAN AMÉRICAS USME S.A.S. "operación"</a:t>
            </a:r>
            <a:endParaRPr lang="es-CO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'Fase V'!$E$71</c:f>
              <c:strCache>
                <c:ptCount val="1"/>
                <c:pt idx="0">
                  <c:v>TMSPZ</c:v>
                </c:pt>
              </c:strCache>
            </c:strRef>
          </c:tx>
          <c:spPr>
            <a:ln w="38100" cap="flat" cmpd="dbl" algn="ctr">
              <a:solidFill>
                <a:schemeClr val="accent1"/>
              </a:solidFill>
              <a:miter lim="800000"/>
            </a:ln>
            <a:effectLst/>
          </c:spPr>
          <c:marker>
            <c:symbol val="none"/>
          </c:marker>
          <c:cat>
            <c:numRef>
              <c:f>'Fase V'!$F$65:$I$65</c:f>
              <c:numCache>
                <c:formatCode>_-* #,##0_-;\-* #,##0_-;_-* "-"??_-;_-@_-</c:formatCode>
                <c:ptCount val="4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</c:numCache>
            </c:numRef>
          </c:cat>
          <c:val>
            <c:numRef>
              <c:f>'Fase V'!$F$71:$I$71</c:f>
              <c:numCache>
                <c:formatCode>_-* #,##0_-;\-* #,##0_-;_-* "-"??_-;_-@_-</c:formatCode>
                <c:ptCount val="4"/>
                <c:pt idx="0" formatCode="&quot;$&quot;#,##0_);[Red]\(&quot;$&quot;#,##0\)">
                  <c:v>283638685.22774571</c:v>
                </c:pt>
                <c:pt idx="1">
                  <c:v>299584621.93044323</c:v>
                </c:pt>
                <c:pt idx="2" formatCode="_(* #,##0.00_);_(* \(#,##0.00\);_(* &quot;-&quot;??_);_(@_)">
                  <c:v>338898212.92427754</c:v>
                </c:pt>
                <c:pt idx="3" formatCode="_(* #,##0.00_);_(* \(#,##0.00\);_(* &quot;-&quot;??_);_(@_)">
                  <c:v>370332951.55067444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C0B-435D-9319-5C0C6AE602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22676032"/>
        <c:axId val="1522678528"/>
      </c:lineChart>
      <c:catAx>
        <c:axId val="1522676032"/>
        <c:scaling>
          <c:orientation val="minMax"/>
        </c:scaling>
        <c:delete val="0"/>
        <c:axPos val="b"/>
        <c:numFmt formatCode="_-* #,##0_-;\-* #,##0_-;_-* &quot;-&quot;??_-;_-@_-" sourceLinked="1"/>
        <c:majorTickMark val="none"/>
        <c:minorTickMark val="none"/>
        <c:tickLblPos val="nextTo"/>
        <c:spPr>
          <a:noFill/>
          <a:ln w="3175" cap="flat" cmpd="sng" algn="ctr">
            <a:solidFill>
              <a:schemeClr val="tx1">
                <a:lumMod val="15000"/>
                <a:lumOff val="85000"/>
              </a:schemeClr>
            </a:solidFill>
            <a:round/>
            <a:tailEnd type="none" w="med" len="lg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522678528"/>
        <c:crosses val="autoZero"/>
        <c:auto val="1"/>
        <c:lblAlgn val="ctr"/>
        <c:lblOffset val="100"/>
        <c:noMultiLvlLbl val="0"/>
      </c:catAx>
      <c:valAx>
        <c:axId val="1522678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  <a:alpha val="32000"/>
                </a:schemeClr>
              </a:solidFill>
              <a:round/>
            </a:ln>
            <a:effectLst/>
          </c:spPr>
        </c:majorGridlines>
        <c:numFmt formatCode="&quot;$&quot;#,##0_);[Red]\(&quot;$&quot;#,##0\)" sourceLinked="1"/>
        <c:majorTickMark val="none"/>
        <c:minorTickMark val="none"/>
        <c:tickLblPos val="nextTo"/>
        <c:spPr>
          <a:noFill/>
          <a:ln w="25400" cap="flat" cmpd="sng" algn="ctr">
            <a:noFill/>
            <a:round/>
            <a:tailEnd type="none" w="med" len="lg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5226760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800" b="1" i="0" cap="all" baseline="0">
                <a:effectLst/>
              </a:rPr>
              <a:t>GRAN AMÉRICAS USME S.A.S. "operación"</a:t>
            </a:r>
            <a:endParaRPr lang="es-CO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'Fase V'!$E$70</c:f>
              <c:strCache>
                <c:ptCount val="1"/>
                <c:pt idx="0">
                  <c:v>TPASZ</c:v>
                </c:pt>
              </c:strCache>
            </c:strRef>
          </c:tx>
          <c:spPr>
            <a:ln w="38100" cap="flat" cmpd="dbl" algn="ctr">
              <a:solidFill>
                <a:schemeClr val="accent1"/>
              </a:solidFill>
              <a:miter lim="800000"/>
            </a:ln>
            <a:effectLst/>
          </c:spPr>
          <c:marker>
            <c:symbol val="none"/>
          </c:marker>
          <c:cat>
            <c:numRef>
              <c:f>'Fase V'!$F$65:$H$65</c:f>
              <c:numCache>
                <c:formatCode>_-* #,##0_-;\-* #,##0_-;_-* "-"??_-;_-@_-</c:formatCode>
                <c:ptCount val="3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</c:numCache>
            </c:numRef>
          </c:cat>
          <c:val>
            <c:numRef>
              <c:f>'Fase V'!$F$70:$H$70</c:f>
              <c:numCache>
                <c:formatCode>_-* #,##0_-;\-* #,##0_-;_-* "-"??_-;_-@_-</c:formatCode>
                <c:ptCount val="3"/>
                <c:pt idx="0" formatCode="&quot;$&quot;#,##0_);[Red]\(&quot;$&quot;#,##0\)">
                  <c:v>106.69942196531792</c:v>
                </c:pt>
                <c:pt idx="1">
                  <c:v>112.69797687861272</c:v>
                </c:pt>
                <c:pt idx="2" formatCode="_(* #,##0.00_);_(* \(#,##0.00\);_(* &quot;-&quot;??_);_(@_)">
                  <c:v>127.48699421965318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595-4607-9BF7-24C8354F66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22676032"/>
        <c:axId val="1522678528"/>
      </c:lineChart>
      <c:catAx>
        <c:axId val="1522676032"/>
        <c:scaling>
          <c:orientation val="minMax"/>
        </c:scaling>
        <c:delete val="0"/>
        <c:axPos val="b"/>
        <c:numFmt formatCode="_-* #,##0_-;\-* #,##0_-;_-* &quot;-&quot;??_-;_-@_-" sourceLinked="1"/>
        <c:majorTickMark val="none"/>
        <c:minorTickMark val="none"/>
        <c:tickLblPos val="nextTo"/>
        <c:spPr>
          <a:noFill/>
          <a:ln w="3175" cap="flat" cmpd="sng" algn="ctr">
            <a:solidFill>
              <a:schemeClr val="tx1">
                <a:lumMod val="15000"/>
                <a:lumOff val="85000"/>
              </a:schemeClr>
            </a:solidFill>
            <a:round/>
            <a:tailEnd type="none" w="med" len="lg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522678528"/>
        <c:crosses val="autoZero"/>
        <c:auto val="1"/>
        <c:lblAlgn val="ctr"/>
        <c:lblOffset val="100"/>
        <c:noMultiLvlLbl val="0"/>
      </c:catAx>
      <c:valAx>
        <c:axId val="1522678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  <a:alpha val="32000"/>
                </a:schemeClr>
              </a:solidFill>
              <a:round/>
            </a:ln>
            <a:effectLst/>
          </c:spPr>
        </c:majorGridlines>
        <c:numFmt formatCode="&quot;$&quot;#,##0_);[Red]\(&quot;$&quot;#,##0\)" sourceLinked="1"/>
        <c:majorTickMark val="none"/>
        <c:minorTickMark val="none"/>
        <c:tickLblPos val="nextTo"/>
        <c:spPr>
          <a:noFill/>
          <a:ln w="25400" cap="flat" cmpd="sng" algn="ctr">
            <a:noFill/>
            <a:round/>
            <a:tailEnd type="none" w="med" len="lg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5226760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3175" cap="flat" cmpd="sng" algn="ctr">
        <a:solidFill>
          <a:schemeClr val="tx1">
            <a:lumMod val="15000"/>
            <a:lumOff val="85000"/>
          </a:schemeClr>
        </a:solidFill>
        <a:round/>
        <a:tailEnd type="none" w="med" len="lg"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38100" cap="flat" cmpd="dbl" algn="ctr">
        <a:solidFill>
          <a:schemeClr val="phClr"/>
        </a:solidFill>
        <a:miter lim="800000"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 cap="flat" cmpd="sng" algn="ctr">
        <a:solidFill>
          <a:schemeClr val="lt1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tx1"/>
    </cs:fontRef>
    <cs:spPr>
      <a:ln w="9525">
        <a:solidFill>
          <a:schemeClr val="tx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  <a:alpha val="32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5000"/>
            <a:lumOff val="95000"/>
            <a:alpha val="32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tx1"/>
        </a:solidFill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/>
    </cs:fontRef>
    <cs:spPr>
      <a:ln w="3175" cap="flat" cmpd="sng" algn="ctr">
        <a:solidFill>
          <a:schemeClr val="tx1">
            <a:lumMod val="15000"/>
            <a:lumOff val="85000"/>
          </a:schemeClr>
        </a:solidFill>
        <a:round/>
        <a:tailEnd type="none" w="med" len="lg"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>
        <a:solidFill>
          <a:schemeClr val="tx1">
            <a:lumMod val="35000"/>
            <a:lumOff val="65000"/>
          </a:schemeClr>
        </a:solidFill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2700" cap="rnd"/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3175" cap="flat" cmpd="sng" algn="ctr">
        <a:solidFill>
          <a:schemeClr val="tx1">
            <a:lumMod val="15000"/>
            <a:lumOff val="85000"/>
          </a:schemeClr>
        </a:solidFill>
        <a:round/>
        <a:tailEnd type="none" w="med" len="lg"/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23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3175" cap="flat" cmpd="sng" algn="ctr">
        <a:solidFill>
          <a:schemeClr val="tx1">
            <a:lumMod val="15000"/>
            <a:lumOff val="85000"/>
          </a:schemeClr>
        </a:solidFill>
        <a:round/>
        <a:tailEnd type="none" w="med" len="lg"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38100" cap="flat" cmpd="dbl" algn="ctr">
        <a:solidFill>
          <a:schemeClr val="phClr"/>
        </a:solidFill>
        <a:miter lim="800000"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 cap="flat" cmpd="sng" algn="ctr">
        <a:solidFill>
          <a:schemeClr val="lt1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tx1"/>
    </cs:fontRef>
    <cs:spPr>
      <a:ln w="9525">
        <a:solidFill>
          <a:schemeClr val="tx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  <a:alpha val="32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5000"/>
            <a:lumOff val="95000"/>
            <a:alpha val="32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tx1"/>
        </a:solidFill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/>
    </cs:fontRef>
    <cs:spPr>
      <a:ln w="3175" cap="flat" cmpd="sng" algn="ctr">
        <a:solidFill>
          <a:schemeClr val="tx1">
            <a:lumMod val="15000"/>
            <a:lumOff val="85000"/>
          </a:schemeClr>
        </a:solidFill>
        <a:round/>
        <a:tailEnd type="none" w="med" len="lg"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>
        <a:solidFill>
          <a:schemeClr val="tx1">
            <a:lumMod val="35000"/>
            <a:lumOff val="65000"/>
          </a:schemeClr>
        </a:solidFill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2700" cap="rnd"/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3175" cap="flat" cmpd="sng" algn="ctr">
        <a:solidFill>
          <a:schemeClr val="tx1">
            <a:lumMod val="15000"/>
            <a:lumOff val="85000"/>
          </a:schemeClr>
        </a:solidFill>
        <a:round/>
        <a:tailEnd type="none" w="med" len="lg"/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23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3175" cap="flat" cmpd="sng" algn="ctr">
        <a:solidFill>
          <a:schemeClr val="tx1">
            <a:lumMod val="15000"/>
            <a:lumOff val="85000"/>
          </a:schemeClr>
        </a:solidFill>
        <a:round/>
        <a:tailEnd type="none" w="med" len="lg"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38100" cap="flat" cmpd="dbl" algn="ctr">
        <a:solidFill>
          <a:schemeClr val="phClr"/>
        </a:solidFill>
        <a:miter lim="800000"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 cap="flat" cmpd="sng" algn="ctr">
        <a:solidFill>
          <a:schemeClr val="lt1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tx1"/>
    </cs:fontRef>
    <cs:spPr>
      <a:ln w="9525">
        <a:solidFill>
          <a:schemeClr val="tx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  <a:alpha val="32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5000"/>
            <a:lumOff val="95000"/>
            <a:alpha val="32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tx1"/>
        </a:solidFill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/>
    </cs:fontRef>
    <cs:spPr>
      <a:ln w="3175" cap="flat" cmpd="sng" algn="ctr">
        <a:solidFill>
          <a:schemeClr val="tx1">
            <a:lumMod val="15000"/>
            <a:lumOff val="85000"/>
          </a:schemeClr>
        </a:solidFill>
        <a:round/>
        <a:tailEnd type="none" w="med" len="lg"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>
        <a:solidFill>
          <a:schemeClr val="tx1">
            <a:lumMod val="35000"/>
            <a:lumOff val="65000"/>
          </a:schemeClr>
        </a:solidFill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2700" cap="rnd"/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3175" cap="flat" cmpd="sng" algn="ctr">
        <a:solidFill>
          <a:schemeClr val="tx1">
            <a:lumMod val="15000"/>
            <a:lumOff val="85000"/>
          </a:schemeClr>
        </a:solidFill>
        <a:round/>
        <a:tailEnd type="none" w="med" len="lg"/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12.xml><?xml version="1.0" encoding="utf-8"?>
<cs:chartStyle xmlns:cs="http://schemas.microsoft.com/office/drawing/2012/chartStyle" xmlns:a="http://schemas.openxmlformats.org/drawingml/2006/main" id="23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3175" cap="flat" cmpd="sng" algn="ctr">
        <a:solidFill>
          <a:schemeClr val="tx1">
            <a:lumMod val="15000"/>
            <a:lumOff val="85000"/>
          </a:schemeClr>
        </a:solidFill>
        <a:round/>
        <a:tailEnd type="none" w="med" len="lg"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38100" cap="flat" cmpd="dbl" algn="ctr">
        <a:solidFill>
          <a:schemeClr val="phClr"/>
        </a:solidFill>
        <a:miter lim="800000"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 cap="flat" cmpd="sng" algn="ctr">
        <a:solidFill>
          <a:schemeClr val="lt1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tx1"/>
    </cs:fontRef>
    <cs:spPr>
      <a:ln w="9525">
        <a:solidFill>
          <a:schemeClr val="tx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  <a:alpha val="32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5000"/>
            <a:lumOff val="95000"/>
            <a:alpha val="32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tx1"/>
        </a:solidFill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/>
    </cs:fontRef>
    <cs:spPr>
      <a:ln w="3175" cap="flat" cmpd="sng" algn="ctr">
        <a:solidFill>
          <a:schemeClr val="tx1">
            <a:lumMod val="15000"/>
            <a:lumOff val="85000"/>
          </a:schemeClr>
        </a:solidFill>
        <a:round/>
        <a:tailEnd type="none" w="med" len="lg"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>
        <a:solidFill>
          <a:schemeClr val="tx1">
            <a:lumMod val="35000"/>
            <a:lumOff val="65000"/>
          </a:schemeClr>
        </a:solidFill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2700" cap="rnd"/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3175" cap="flat" cmpd="sng" algn="ctr">
        <a:solidFill>
          <a:schemeClr val="tx1">
            <a:lumMod val="15000"/>
            <a:lumOff val="85000"/>
          </a:schemeClr>
        </a:solidFill>
        <a:round/>
        <a:tailEnd type="none" w="med" len="lg"/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13.xml><?xml version="1.0" encoding="utf-8"?>
<cs:chartStyle xmlns:cs="http://schemas.microsoft.com/office/drawing/2012/chartStyle" xmlns:a="http://schemas.openxmlformats.org/drawingml/2006/main" id="23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3175" cap="flat" cmpd="sng" algn="ctr">
        <a:solidFill>
          <a:schemeClr val="tx1">
            <a:lumMod val="15000"/>
            <a:lumOff val="85000"/>
          </a:schemeClr>
        </a:solidFill>
        <a:round/>
        <a:tailEnd type="none" w="med" len="lg"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38100" cap="flat" cmpd="dbl" algn="ctr">
        <a:solidFill>
          <a:schemeClr val="phClr"/>
        </a:solidFill>
        <a:miter lim="800000"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 cap="flat" cmpd="sng" algn="ctr">
        <a:solidFill>
          <a:schemeClr val="lt1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tx1"/>
    </cs:fontRef>
    <cs:spPr>
      <a:ln w="9525">
        <a:solidFill>
          <a:schemeClr val="tx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  <a:alpha val="32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5000"/>
            <a:lumOff val="95000"/>
            <a:alpha val="32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tx1"/>
        </a:solidFill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/>
    </cs:fontRef>
    <cs:spPr>
      <a:ln w="3175" cap="flat" cmpd="sng" algn="ctr">
        <a:solidFill>
          <a:schemeClr val="tx1">
            <a:lumMod val="15000"/>
            <a:lumOff val="85000"/>
          </a:schemeClr>
        </a:solidFill>
        <a:round/>
        <a:tailEnd type="none" w="med" len="lg"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>
        <a:solidFill>
          <a:schemeClr val="tx1">
            <a:lumMod val="35000"/>
            <a:lumOff val="65000"/>
          </a:schemeClr>
        </a:solidFill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2700" cap="rnd"/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3175" cap="flat" cmpd="sng" algn="ctr">
        <a:solidFill>
          <a:schemeClr val="tx1">
            <a:lumMod val="15000"/>
            <a:lumOff val="85000"/>
          </a:schemeClr>
        </a:solidFill>
        <a:round/>
        <a:tailEnd type="none" w="med" len="lg"/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23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3175" cap="flat" cmpd="sng" algn="ctr">
        <a:solidFill>
          <a:schemeClr val="tx1">
            <a:lumMod val="15000"/>
            <a:lumOff val="85000"/>
          </a:schemeClr>
        </a:solidFill>
        <a:round/>
        <a:tailEnd type="none" w="med" len="lg"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38100" cap="flat" cmpd="dbl" algn="ctr">
        <a:solidFill>
          <a:schemeClr val="phClr"/>
        </a:solidFill>
        <a:miter lim="800000"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 cap="flat" cmpd="sng" algn="ctr">
        <a:solidFill>
          <a:schemeClr val="lt1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tx1"/>
    </cs:fontRef>
    <cs:spPr>
      <a:ln w="9525">
        <a:solidFill>
          <a:schemeClr val="tx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  <a:alpha val="32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5000"/>
            <a:lumOff val="95000"/>
            <a:alpha val="32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tx1"/>
        </a:solidFill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/>
    </cs:fontRef>
    <cs:spPr>
      <a:ln w="3175" cap="flat" cmpd="sng" algn="ctr">
        <a:solidFill>
          <a:schemeClr val="tx1">
            <a:lumMod val="15000"/>
            <a:lumOff val="85000"/>
          </a:schemeClr>
        </a:solidFill>
        <a:round/>
        <a:tailEnd type="none" w="med" len="lg"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>
        <a:solidFill>
          <a:schemeClr val="tx1">
            <a:lumMod val="35000"/>
            <a:lumOff val="65000"/>
          </a:schemeClr>
        </a:solidFill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2700" cap="rnd"/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3175" cap="flat" cmpd="sng" algn="ctr">
        <a:solidFill>
          <a:schemeClr val="tx1">
            <a:lumMod val="15000"/>
            <a:lumOff val="85000"/>
          </a:schemeClr>
        </a:solidFill>
        <a:round/>
        <a:tailEnd type="none" w="med" len="lg"/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15.xml><?xml version="1.0" encoding="utf-8"?>
<cs:chartStyle xmlns:cs="http://schemas.microsoft.com/office/drawing/2012/chartStyle" xmlns:a="http://schemas.openxmlformats.org/drawingml/2006/main" id="23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3175" cap="flat" cmpd="sng" algn="ctr">
        <a:solidFill>
          <a:schemeClr val="tx1">
            <a:lumMod val="15000"/>
            <a:lumOff val="85000"/>
          </a:schemeClr>
        </a:solidFill>
        <a:round/>
        <a:tailEnd type="none" w="med" len="lg"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38100" cap="flat" cmpd="dbl" algn="ctr">
        <a:solidFill>
          <a:schemeClr val="phClr"/>
        </a:solidFill>
        <a:miter lim="800000"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 cap="flat" cmpd="sng" algn="ctr">
        <a:solidFill>
          <a:schemeClr val="lt1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tx1"/>
    </cs:fontRef>
    <cs:spPr>
      <a:ln w="9525">
        <a:solidFill>
          <a:schemeClr val="tx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  <a:alpha val="32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5000"/>
            <a:lumOff val="95000"/>
            <a:alpha val="32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tx1"/>
        </a:solidFill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/>
    </cs:fontRef>
    <cs:spPr>
      <a:ln w="3175" cap="flat" cmpd="sng" algn="ctr">
        <a:solidFill>
          <a:schemeClr val="tx1">
            <a:lumMod val="15000"/>
            <a:lumOff val="85000"/>
          </a:schemeClr>
        </a:solidFill>
        <a:round/>
        <a:tailEnd type="none" w="med" len="lg"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>
        <a:solidFill>
          <a:schemeClr val="tx1">
            <a:lumMod val="35000"/>
            <a:lumOff val="65000"/>
          </a:schemeClr>
        </a:solidFill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2700" cap="rnd"/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3175" cap="flat" cmpd="sng" algn="ctr">
        <a:solidFill>
          <a:schemeClr val="tx1">
            <a:lumMod val="15000"/>
            <a:lumOff val="85000"/>
          </a:schemeClr>
        </a:solidFill>
        <a:round/>
        <a:tailEnd type="none" w="med" len="lg"/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16.xml><?xml version="1.0" encoding="utf-8"?>
<cs:chartStyle xmlns:cs="http://schemas.microsoft.com/office/drawing/2012/chartStyle" xmlns:a="http://schemas.openxmlformats.org/drawingml/2006/main" id="23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3175" cap="flat" cmpd="sng" algn="ctr">
        <a:solidFill>
          <a:schemeClr val="tx1">
            <a:lumMod val="15000"/>
            <a:lumOff val="85000"/>
          </a:schemeClr>
        </a:solidFill>
        <a:round/>
        <a:tailEnd type="none" w="med" len="lg"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38100" cap="flat" cmpd="dbl" algn="ctr">
        <a:solidFill>
          <a:schemeClr val="phClr"/>
        </a:solidFill>
        <a:miter lim="800000"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 cap="flat" cmpd="sng" algn="ctr">
        <a:solidFill>
          <a:schemeClr val="lt1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tx1"/>
    </cs:fontRef>
    <cs:spPr>
      <a:ln w="9525">
        <a:solidFill>
          <a:schemeClr val="tx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  <a:alpha val="32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5000"/>
            <a:lumOff val="95000"/>
            <a:alpha val="32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tx1"/>
        </a:solidFill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/>
    </cs:fontRef>
    <cs:spPr>
      <a:ln w="3175" cap="flat" cmpd="sng" algn="ctr">
        <a:solidFill>
          <a:schemeClr val="tx1">
            <a:lumMod val="15000"/>
            <a:lumOff val="85000"/>
          </a:schemeClr>
        </a:solidFill>
        <a:round/>
        <a:tailEnd type="none" w="med" len="lg"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>
        <a:solidFill>
          <a:schemeClr val="tx1">
            <a:lumMod val="35000"/>
            <a:lumOff val="65000"/>
          </a:schemeClr>
        </a:solidFill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2700" cap="rnd"/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3175" cap="flat" cmpd="sng" algn="ctr">
        <a:solidFill>
          <a:schemeClr val="tx1">
            <a:lumMod val="15000"/>
            <a:lumOff val="85000"/>
          </a:schemeClr>
        </a:solidFill>
        <a:round/>
        <a:tailEnd type="none" w="med" len="lg"/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17.xml><?xml version="1.0" encoding="utf-8"?>
<cs:chartStyle xmlns:cs="http://schemas.microsoft.com/office/drawing/2012/chartStyle" xmlns:a="http://schemas.openxmlformats.org/drawingml/2006/main" id="23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3175" cap="flat" cmpd="sng" algn="ctr">
        <a:solidFill>
          <a:schemeClr val="tx1">
            <a:lumMod val="15000"/>
            <a:lumOff val="85000"/>
          </a:schemeClr>
        </a:solidFill>
        <a:round/>
        <a:tailEnd type="none" w="med" len="lg"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38100" cap="flat" cmpd="dbl" algn="ctr">
        <a:solidFill>
          <a:schemeClr val="phClr"/>
        </a:solidFill>
        <a:miter lim="800000"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 cap="flat" cmpd="sng" algn="ctr">
        <a:solidFill>
          <a:schemeClr val="lt1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tx1"/>
    </cs:fontRef>
    <cs:spPr>
      <a:ln w="9525">
        <a:solidFill>
          <a:schemeClr val="tx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  <a:alpha val="32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5000"/>
            <a:lumOff val="95000"/>
            <a:alpha val="32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tx1"/>
        </a:solidFill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/>
    </cs:fontRef>
    <cs:spPr>
      <a:ln w="3175" cap="flat" cmpd="sng" algn="ctr">
        <a:solidFill>
          <a:schemeClr val="tx1">
            <a:lumMod val="15000"/>
            <a:lumOff val="85000"/>
          </a:schemeClr>
        </a:solidFill>
        <a:round/>
        <a:tailEnd type="none" w="med" len="lg"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>
        <a:solidFill>
          <a:schemeClr val="tx1">
            <a:lumMod val="35000"/>
            <a:lumOff val="65000"/>
          </a:schemeClr>
        </a:solidFill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2700" cap="rnd"/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3175" cap="flat" cmpd="sng" algn="ctr">
        <a:solidFill>
          <a:schemeClr val="tx1">
            <a:lumMod val="15000"/>
            <a:lumOff val="85000"/>
          </a:schemeClr>
        </a:solidFill>
        <a:round/>
        <a:tailEnd type="none" w="med" len="lg"/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3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3175" cap="flat" cmpd="sng" algn="ctr">
        <a:solidFill>
          <a:schemeClr val="tx1">
            <a:lumMod val="15000"/>
            <a:lumOff val="85000"/>
          </a:schemeClr>
        </a:solidFill>
        <a:round/>
        <a:tailEnd type="none" w="med" len="lg"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38100" cap="flat" cmpd="dbl" algn="ctr">
        <a:solidFill>
          <a:schemeClr val="phClr"/>
        </a:solidFill>
        <a:miter lim="800000"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 cap="flat" cmpd="sng" algn="ctr">
        <a:solidFill>
          <a:schemeClr val="lt1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tx1"/>
    </cs:fontRef>
    <cs:spPr>
      <a:ln w="9525">
        <a:solidFill>
          <a:schemeClr val="tx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  <a:alpha val="32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5000"/>
            <a:lumOff val="95000"/>
            <a:alpha val="32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tx1"/>
        </a:solidFill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/>
    </cs:fontRef>
    <cs:spPr>
      <a:ln w="3175" cap="flat" cmpd="sng" algn="ctr">
        <a:solidFill>
          <a:schemeClr val="tx1">
            <a:lumMod val="15000"/>
            <a:lumOff val="85000"/>
          </a:schemeClr>
        </a:solidFill>
        <a:round/>
        <a:tailEnd type="none" w="med" len="lg"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>
        <a:solidFill>
          <a:schemeClr val="tx1">
            <a:lumMod val="35000"/>
            <a:lumOff val="65000"/>
          </a:schemeClr>
        </a:solidFill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2700" cap="rnd"/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3175" cap="flat" cmpd="sng" algn="ctr">
        <a:solidFill>
          <a:schemeClr val="tx1">
            <a:lumMod val="15000"/>
            <a:lumOff val="85000"/>
          </a:schemeClr>
        </a:solidFill>
        <a:round/>
        <a:tailEnd type="none" w="med" len="lg"/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3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3175" cap="flat" cmpd="sng" algn="ctr">
        <a:solidFill>
          <a:schemeClr val="tx1">
            <a:lumMod val="15000"/>
            <a:lumOff val="85000"/>
          </a:schemeClr>
        </a:solidFill>
        <a:round/>
        <a:tailEnd type="none" w="med" len="lg"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38100" cap="flat" cmpd="dbl" algn="ctr">
        <a:solidFill>
          <a:schemeClr val="phClr"/>
        </a:solidFill>
        <a:miter lim="800000"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 cap="flat" cmpd="sng" algn="ctr">
        <a:solidFill>
          <a:schemeClr val="lt1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tx1"/>
    </cs:fontRef>
    <cs:spPr>
      <a:ln w="9525">
        <a:solidFill>
          <a:schemeClr val="tx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  <a:alpha val="32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5000"/>
            <a:lumOff val="95000"/>
            <a:alpha val="32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tx1"/>
        </a:solidFill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/>
    </cs:fontRef>
    <cs:spPr>
      <a:ln w="3175" cap="flat" cmpd="sng" algn="ctr">
        <a:solidFill>
          <a:schemeClr val="tx1">
            <a:lumMod val="15000"/>
            <a:lumOff val="85000"/>
          </a:schemeClr>
        </a:solidFill>
        <a:round/>
        <a:tailEnd type="none" w="med" len="lg"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>
        <a:solidFill>
          <a:schemeClr val="tx1">
            <a:lumMod val="35000"/>
            <a:lumOff val="65000"/>
          </a:schemeClr>
        </a:solidFill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2700" cap="rnd"/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3175" cap="flat" cmpd="sng" algn="ctr">
        <a:solidFill>
          <a:schemeClr val="tx1">
            <a:lumMod val="15000"/>
            <a:lumOff val="85000"/>
          </a:schemeClr>
        </a:solidFill>
        <a:round/>
        <a:tailEnd type="none" w="med" len="lg"/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3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3175" cap="flat" cmpd="sng" algn="ctr">
        <a:solidFill>
          <a:schemeClr val="tx1">
            <a:lumMod val="15000"/>
            <a:lumOff val="85000"/>
          </a:schemeClr>
        </a:solidFill>
        <a:round/>
        <a:tailEnd type="none" w="med" len="lg"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38100" cap="flat" cmpd="dbl" algn="ctr">
        <a:solidFill>
          <a:schemeClr val="phClr"/>
        </a:solidFill>
        <a:miter lim="800000"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 cap="flat" cmpd="sng" algn="ctr">
        <a:solidFill>
          <a:schemeClr val="lt1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tx1"/>
    </cs:fontRef>
    <cs:spPr>
      <a:ln w="9525">
        <a:solidFill>
          <a:schemeClr val="tx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  <a:alpha val="32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5000"/>
            <a:lumOff val="95000"/>
            <a:alpha val="32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tx1"/>
        </a:solidFill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/>
    </cs:fontRef>
    <cs:spPr>
      <a:ln w="3175" cap="flat" cmpd="sng" algn="ctr">
        <a:solidFill>
          <a:schemeClr val="tx1">
            <a:lumMod val="15000"/>
            <a:lumOff val="85000"/>
          </a:schemeClr>
        </a:solidFill>
        <a:round/>
        <a:tailEnd type="none" w="med" len="lg"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>
        <a:solidFill>
          <a:schemeClr val="tx1">
            <a:lumMod val="35000"/>
            <a:lumOff val="65000"/>
          </a:schemeClr>
        </a:solidFill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2700" cap="rnd"/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3175" cap="flat" cmpd="sng" algn="ctr">
        <a:solidFill>
          <a:schemeClr val="tx1">
            <a:lumMod val="15000"/>
            <a:lumOff val="85000"/>
          </a:schemeClr>
        </a:solidFill>
        <a:round/>
        <a:tailEnd type="none" w="med" len="lg"/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3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3175" cap="flat" cmpd="sng" algn="ctr">
        <a:solidFill>
          <a:schemeClr val="tx1">
            <a:lumMod val="15000"/>
            <a:lumOff val="85000"/>
          </a:schemeClr>
        </a:solidFill>
        <a:round/>
        <a:tailEnd type="none" w="med" len="lg"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38100" cap="flat" cmpd="dbl" algn="ctr">
        <a:solidFill>
          <a:schemeClr val="phClr"/>
        </a:solidFill>
        <a:miter lim="800000"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 cap="flat" cmpd="sng" algn="ctr">
        <a:solidFill>
          <a:schemeClr val="lt1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tx1"/>
    </cs:fontRef>
    <cs:spPr>
      <a:ln w="9525">
        <a:solidFill>
          <a:schemeClr val="tx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  <a:alpha val="32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5000"/>
            <a:lumOff val="95000"/>
            <a:alpha val="32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tx1"/>
        </a:solidFill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/>
    </cs:fontRef>
    <cs:spPr>
      <a:ln w="3175" cap="flat" cmpd="sng" algn="ctr">
        <a:solidFill>
          <a:schemeClr val="tx1">
            <a:lumMod val="15000"/>
            <a:lumOff val="85000"/>
          </a:schemeClr>
        </a:solidFill>
        <a:round/>
        <a:tailEnd type="none" w="med" len="lg"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>
        <a:solidFill>
          <a:schemeClr val="tx1">
            <a:lumMod val="35000"/>
            <a:lumOff val="65000"/>
          </a:schemeClr>
        </a:solidFill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2700" cap="rnd"/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3175" cap="flat" cmpd="sng" algn="ctr">
        <a:solidFill>
          <a:schemeClr val="tx1">
            <a:lumMod val="15000"/>
            <a:lumOff val="85000"/>
          </a:schemeClr>
        </a:solidFill>
        <a:round/>
        <a:tailEnd type="none" w="med" len="lg"/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3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3175" cap="flat" cmpd="sng" algn="ctr">
        <a:solidFill>
          <a:schemeClr val="tx1">
            <a:lumMod val="15000"/>
            <a:lumOff val="85000"/>
          </a:schemeClr>
        </a:solidFill>
        <a:round/>
        <a:tailEnd type="none" w="med" len="lg"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38100" cap="flat" cmpd="dbl" algn="ctr">
        <a:solidFill>
          <a:schemeClr val="phClr"/>
        </a:solidFill>
        <a:miter lim="800000"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 cap="flat" cmpd="sng" algn="ctr">
        <a:solidFill>
          <a:schemeClr val="lt1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tx1"/>
    </cs:fontRef>
    <cs:spPr>
      <a:ln w="9525">
        <a:solidFill>
          <a:schemeClr val="tx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  <a:alpha val="32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5000"/>
            <a:lumOff val="95000"/>
            <a:alpha val="32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tx1"/>
        </a:solidFill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/>
    </cs:fontRef>
    <cs:spPr>
      <a:ln w="3175" cap="flat" cmpd="sng" algn="ctr">
        <a:solidFill>
          <a:schemeClr val="tx1">
            <a:lumMod val="15000"/>
            <a:lumOff val="85000"/>
          </a:schemeClr>
        </a:solidFill>
        <a:round/>
        <a:tailEnd type="none" w="med" len="lg"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>
        <a:solidFill>
          <a:schemeClr val="tx1">
            <a:lumMod val="35000"/>
            <a:lumOff val="65000"/>
          </a:schemeClr>
        </a:solidFill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2700" cap="rnd"/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3175" cap="flat" cmpd="sng" algn="ctr">
        <a:solidFill>
          <a:schemeClr val="tx1">
            <a:lumMod val="15000"/>
            <a:lumOff val="85000"/>
          </a:schemeClr>
        </a:solidFill>
        <a:round/>
        <a:tailEnd type="none" w="med" len="lg"/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3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3175" cap="flat" cmpd="sng" algn="ctr">
        <a:solidFill>
          <a:schemeClr val="tx1">
            <a:lumMod val="15000"/>
            <a:lumOff val="85000"/>
          </a:schemeClr>
        </a:solidFill>
        <a:round/>
        <a:tailEnd type="none" w="med" len="lg"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38100" cap="flat" cmpd="dbl" algn="ctr">
        <a:solidFill>
          <a:schemeClr val="phClr"/>
        </a:solidFill>
        <a:miter lim="800000"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 cap="flat" cmpd="sng" algn="ctr">
        <a:solidFill>
          <a:schemeClr val="lt1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tx1"/>
    </cs:fontRef>
    <cs:spPr>
      <a:ln w="9525">
        <a:solidFill>
          <a:schemeClr val="tx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  <a:alpha val="32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5000"/>
            <a:lumOff val="95000"/>
            <a:alpha val="32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tx1"/>
        </a:solidFill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/>
    </cs:fontRef>
    <cs:spPr>
      <a:ln w="3175" cap="flat" cmpd="sng" algn="ctr">
        <a:solidFill>
          <a:schemeClr val="tx1">
            <a:lumMod val="15000"/>
            <a:lumOff val="85000"/>
          </a:schemeClr>
        </a:solidFill>
        <a:round/>
        <a:tailEnd type="none" w="med" len="lg"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>
        <a:solidFill>
          <a:schemeClr val="tx1">
            <a:lumMod val="35000"/>
            <a:lumOff val="65000"/>
          </a:schemeClr>
        </a:solidFill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2700" cap="rnd"/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3175" cap="flat" cmpd="sng" algn="ctr">
        <a:solidFill>
          <a:schemeClr val="tx1">
            <a:lumMod val="15000"/>
            <a:lumOff val="85000"/>
          </a:schemeClr>
        </a:solidFill>
        <a:round/>
        <a:tailEnd type="none" w="med" len="lg"/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4.xml"/><Relationship Id="rId3" Type="http://schemas.openxmlformats.org/officeDocument/2006/relationships/chart" Target="../charts/chart9.xml"/><Relationship Id="rId7" Type="http://schemas.openxmlformats.org/officeDocument/2006/relationships/chart" Target="../charts/chart13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6" Type="http://schemas.openxmlformats.org/officeDocument/2006/relationships/chart" Target="../charts/chart12.xml"/><Relationship Id="rId11" Type="http://schemas.openxmlformats.org/officeDocument/2006/relationships/chart" Target="../charts/chart17.xml"/><Relationship Id="rId5" Type="http://schemas.openxmlformats.org/officeDocument/2006/relationships/chart" Target="../charts/chart11.xml"/><Relationship Id="rId10" Type="http://schemas.openxmlformats.org/officeDocument/2006/relationships/chart" Target="../charts/chart16.xml"/><Relationship Id="rId4" Type="http://schemas.openxmlformats.org/officeDocument/2006/relationships/chart" Target="../charts/chart10.xml"/><Relationship Id="rId9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73</xdr:col>
      <xdr:colOff>505865</xdr:colOff>
      <xdr:row>40</xdr:row>
      <xdr:rowOff>27215</xdr:rowOff>
    </xdr:from>
    <xdr:to>
      <xdr:col>84</xdr:col>
      <xdr:colOff>68036</xdr:colOff>
      <xdr:row>75</xdr:row>
      <xdr:rowOff>54429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C182CBE2-DF96-20CF-7D87-5B5EE5DA25A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73</xdr:col>
      <xdr:colOff>0</xdr:colOff>
      <xdr:row>78</xdr:row>
      <xdr:rowOff>0</xdr:rowOff>
    </xdr:from>
    <xdr:to>
      <xdr:col>83</xdr:col>
      <xdr:colOff>324171</xdr:colOff>
      <xdr:row>98</xdr:row>
      <xdr:rowOff>108857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7CD32B72-1404-4E21-BA45-233D9AF138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252</xdr:col>
      <xdr:colOff>403418</xdr:colOff>
      <xdr:row>10</xdr:row>
      <xdr:rowOff>34738</xdr:rowOff>
    </xdr:from>
    <xdr:to>
      <xdr:col>260</xdr:col>
      <xdr:colOff>537882</xdr:colOff>
      <xdr:row>40</xdr:row>
      <xdr:rowOff>123265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5B05FBAE-4B56-8D58-8884-C75C17A465F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260</xdr:col>
      <xdr:colOff>649941</xdr:colOff>
      <xdr:row>9</xdr:row>
      <xdr:rowOff>156882</xdr:rowOff>
    </xdr:from>
    <xdr:to>
      <xdr:col>268</xdr:col>
      <xdr:colOff>22410</xdr:colOff>
      <xdr:row>40</xdr:row>
      <xdr:rowOff>123264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84FCF79E-FB5D-9B48-3971-D7F6FCEBF92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266700</xdr:colOff>
      <xdr:row>27</xdr:row>
      <xdr:rowOff>28575</xdr:rowOff>
    </xdr:from>
    <xdr:to>
      <xdr:col>13</xdr:col>
      <xdr:colOff>266700</xdr:colOff>
      <xdr:row>41</xdr:row>
      <xdr:rowOff>104775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BDA1C03-DC58-4F31-97C0-F9D9417687D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247650</xdr:colOff>
      <xdr:row>7</xdr:row>
      <xdr:rowOff>85725</xdr:rowOff>
    </xdr:from>
    <xdr:to>
      <xdr:col>14</xdr:col>
      <xdr:colOff>400050</xdr:colOff>
      <xdr:row>24</xdr:row>
      <xdr:rowOff>119062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7E18AE07-4422-4826-BFC1-FB233F42E03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0</xdr:colOff>
      <xdr:row>43</xdr:row>
      <xdr:rowOff>0</xdr:rowOff>
    </xdr:from>
    <xdr:to>
      <xdr:col>30</xdr:col>
      <xdr:colOff>0</xdr:colOff>
      <xdr:row>54</xdr:row>
      <xdr:rowOff>57150</xdr:rowOff>
    </xdr:to>
    <xdr:graphicFrame macro="">
      <xdr:nvGraphicFramePr>
        <xdr:cNvPr id="12" name="Gráfico 11">
          <a:extLst>
            <a:ext uri="{FF2B5EF4-FFF2-40B4-BE49-F238E27FC236}">
              <a16:creationId xmlns:a16="http://schemas.microsoft.com/office/drawing/2014/main" id="{A29178FB-BCC8-4D1B-8216-6628FF5E52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581025</xdr:colOff>
      <xdr:row>56</xdr:row>
      <xdr:rowOff>152400</xdr:rowOff>
    </xdr:from>
    <xdr:to>
      <xdr:col>28</xdr:col>
      <xdr:colOff>581025</xdr:colOff>
      <xdr:row>68</xdr:row>
      <xdr:rowOff>19050</xdr:rowOff>
    </xdr:to>
    <xdr:graphicFrame macro="">
      <xdr:nvGraphicFramePr>
        <xdr:cNvPr id="16" name="Gráfico 15">
          <a:extLst>
            <a:ext uri="{FF2B5EF4-FFF2-40B4-BE49-F238E27FC236}">
              <a16:creationId xmlns:a16="http://schemas.microsoft.com/office/drawing/2014/main" id="{9A9F8A8A-F350-B32B-BE9A-EB3C3F46C22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29</xdr:col>
      <xdr:colOff>0</xdr:colOff>
      <xdr:row>57</xdr:row>
      <xdr:rowOff>0</xdr:rowOff>
    </xdr:from>
    <xdr:to>
      <xdr:col>35</xdr:col>
      <xdr:colOff>0</xdr:colOff>
      <xdr:row>68</xdr:row>
      <xdr:rowOff>57150</xdr:rowOff>
    </xdr:to>
    <xdr:graphicFrame macro="">
      <xdr:nvGraphicFramePr>
        <xdr:cNvPr id="17" name="Gráfico 16">
          <a:extLst>
            <a:ext uri="{FF2B5EF4-FFF2-40B4-BE49-F238E27FC236}">
              <a16:creationId xmlns:a16="http://schemas.microsoft.com/office/drawing/2014/main" id="{42BDC625-ED87-44FA-9030-91AEDAC194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31</xdr:col>
      <xdr:colOff>0</xdr:colOff>
      <xdr:row>43</xdr:row>
      <xdr:rowOff>0</xdr:rowOff>
    </xdr:from>
    <xdr:to>
      <xdr:col>37</xdr:col>
      <xdr:colOff>0</xdr:colOff>
      <xdr:row>54</xdr:row>
      <xdr:rowOff>57150</xdr:rowOff>
    </xdr:to>
    <xdr:graphicFrame macro="">
      <xdr:nvGraphicFramePr>
        <xdr:cNvPr id="18" name="Gráfico 17">
          <a:extLst>
            <a:ext uri="{FF2B5EF4-FFF2-40B4-BE49-F238E27FC236}">
              <a16:creationId xmlns:a16="http://schemas.microsoft.com/office/drawing/2014/main" id="{D7C96434-E537-4D06-9F1E-C0E342C6D0C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24</xdr:col>
      <xdr:colOff>0</xdr:colOff>
      <xdr:row>72</xdr:row>
      <xdr:rowOff>0</xdr:rowOff>
    </xdr:from>
    <xdr:to>
      <xdr:col>30</xdr:col>
      <xdr:colOff>0</xdr:colOff>
      <xdr:row>83</xdr:row>
      <xdr:rowOff>57149</xdr:rowOff>
    </xdr:to>
    <xdr:graphicFrame macro="">
      <xdr:nvGraphicFramePr>
        <xdr:cNvPr id="21" name="Gráfico 20">
          <a:extLst>
            <a:ext uri="{FF2B5EF4-FFF2-40B4-BE49-F238E27FC236}">
              <a16:creationId xmlns:a16="http://schemas.microsoft.com/office/drawing/2014/main" id="{84C734B0-18A7-44DF-AEF8-A18E6AA13D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30</xdr:col>
      <xdr:colOff>309562</xdr:colOff>
      <xdr:row>72</xdr:row>
      <xdr:rowOff>23813</xdr:rowOff>
    </xdr:from>
    <xdr:to>
      <xdr:col>36</xdr:col>
      <xdr:colOff>309562</xdr:colOff>
      <xdr:row>83</xdr:row>
      <xdr:rowOff>80962</xdr:rowOff>
    </xdr:to>
    <xdr:graphicFrame macro="">
      <xdr:nvGraphicFramePr>
        <xdr:cNvPr id="22" name="Gráfico 21">
          <a:extLst>
            <a:ext uri="{FF2B5EF4-FFF2-40B4-BE49-F238E27FC236}">
              <a16:creationId xmlns:a16="http://schemas.microsoft.com/office/drawing/2014/main" id="{D823EE71-FC53-4654-8DE2-2F80BF3FA9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25</xdr:col>
      <xdr:colOff>0</xdr:colOff>
      <xdr:row>89</xdr:row>
      <xdr:rowOff>214313</xdr:rowOff>
    </xdr:from>
    <xdr:to>
      <xdr:col>31</xdr:col>
      <xdr:colOff>0</xdr:colOff>
      <xdr:row>101</xdr:row>
      <xdr:rowOff>80963</xdr:rowOff>
    </xdr:to>
    <xdr:graphicFrame macro="">
      <xdr:nvGraphicFramePr>
        <xdr:cNvPr id="25" name="Gráfico 24">
          <a:extLst>
            <a:ext uri="{FF2B5EF4-FFF2-40B4-BE49-F238E27FC236}">
              <a16:creationId xmlns:a16="http://schemas.microsoft.com/office/drawing/2014/main" id="{2C67CC41-E6EB-4550-BDDE-DF01C30D11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24</xdr:col>
      <xdr:colOff>642938</xdr:colOff>
      <xdr:row>106</xdr:row>
      <xdr:rowOff>0</xdr:rowOff>
    </xdr:from>
    <xdr:to>
      <xdr:col>30</xdr:col>
      <xdr:colOff>642938</xdr:colOff>
      <xdr:row>118</xdr:row>
      <xdr:rowOff>164306</xdr:rowOff>
    </xdr:to>
    <xdr:graphicFrame macro="">
      <xdr:nvGraphicFramePr>
        <xdr:cNvPr id="28" name="Gráfico 27">
          <a:extLst>
            <a:ext uri="{FF2B5EF4-FFF2-40B4-BE49-F238E27FC236}">
              <a16:creationId xmlns:a16="http://schemas.microsoft.com/office/drawing/2014/main" id="{8BCA233C-8280-49D7-8B76-5009043D23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24</xdr:col>
      <xdr:colOff>603250</xdr:colOff>
      <xdr:row>119</xdr:row>
      <xdr:rowOff>47625</xdr:rowOff>
    </xdr:from>
    <xdr:to>
      <xdr:col>30</xdr:col>
      <xdr:colOff>603250</xdr:colOff>
      <xdr:row>128</xdr:row>
      <xdr:rowOff>132556</xdr:rowOff>
    </xdr:to>
    <xdr:graphicFrame macro="">
      <xdr:nvGraphicFramePr>
        <xdr:cNvPr id="31" name="Gráfico 30">
          <a:extLst>
            <a:ext uri="{FF2B5EF4-FFF2-40B4-BE49-F238E27FC236}">
              <a16:creationId xmlns:a16="http://schemas.microsoft.com/office/drawing/2014/main" id="{7DEB5A75-1D28-4257-8F5C-8C9CD60AB1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25</xdr:col>
      <xdr:colOff>0</xdr:colOff>
      <xdr:row>135</xdr:row>
      <xdr:rowOff>0</xdr:rowOff>
    </xdr:from>
    <xdr:to>
      <xdr:col>31</xdr:col>
      <xdr:colOff>0</xdr:colOff>
      <xdr:row>146</xdr:row>
      <xdr:rowOff>61119</xdr:rowOff>
    </xdr:to>
    <xdr:graphicFrame macro="">
      <xdr:nvGraphicFramePr>
        <xdr:cNvPr id="34" name="Gráfico 33">
          <a:extLst>
            <a:ext uri="{FF2B5EF4-FFF2-40B4-BE49-F238E27FC236}">
              <a16:creationId xmlns:a16="http://schemas.microsoft.com/office/drawing/2014/main" id="{7110A9D3-5C55-40AD-B2B2-A6EAAEDD74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24</xdr:col>
      <xdr:colOff>349250</xdr:colOff>
      <xdr:row>150</xdr:row>
      <xdr:rowOff>31750</xdr:rowOff>
    </xdr:from>
    <xdr:to>
      <xdr:col>30</xdr:col>
      <xdr:colOff>349250</xdr:colOff>
      <xdr:row>161</xdr:row>
      <xdr:rowOff>92869</xdr:rowOff>
    </xdr:to>
    <xdr:graphicFrame macro="">
      <xdr:nvGraphicFramePr>
        <xdr:cNvPr id="37" name="Gráfico 36">
          <a:extLst>
            <a:ext uri="{FF2B5EF4-FFF2-40B4-BE49-F238E27FC236}">
              <a16:creationId xmlns:a16="http://schemas.microsoft.com/office/drawing/2014/main" id="{F0BE434E-634B-49B2-9905-3E5E552962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Marleni Rangel" id="{81C81C89-D1B8-4F8F-89B5-4039F7539B59}" userId="S::Marleni.Rangel@transmilenio.gov.co::2a560bfa-4ddb-43c5-9383-4a3ac7c45dc7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K20" dT="2022-03-29T15:40:10.32" personId="{81C81C89-D1B8-4F8F-89B5-4039F7539B59}" id="{3062C61B-2FB1-49B0-A945-FB6C8DABCAB4}">
    <text>Vehículo revinculado, antes estaba como flota de reserva y se pagaba como diésel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 tint="0.59999389629810485"/>
  </sheetPr>
  <dimension ref="A1:BU79"/>
  <sheetViews>
    <sheetView showGridLines="0" zoomScaleNormal="100" workbookViewId="0">
      <pane xSplit="1" ySplit="4" topLeftCell="BT5" activePane="bottomRight" state="frozen"/>
      <selection activeCell="C31" sqref="C31"/>
      <selection pane="topRight" activeCell="C31" sqref="C31"/>
      <selection pane="bottomLeft" activeCell="C31" sqref="C31"/>
      <selection pane="bottomRight" activeCell="F23" sqref="F23:F35"/>
    </sheetView>
  </sheetViews>
  <sheetFormatPr baseColWidth="10" defaultColWidth="11.42578125" defaultRowHeight="14.25" x14ac:dyDescent="0.2"/>
  <cols>
    <col min="1" max="1" width="39.42578125" style="13" bestFit="1" customWidth="1"/>
    <col min="2" max="8" width="18.42578125" style="13" bestFit="1" customWidth="1"/>
    <col min="9" max="30" width="18.28515625" style="13" customWidth="1"/>
    <col min="31" max="36" width="17.140625" style="13" bestFit="1" customWidth="1"/>
    <col min="37" max="40" width="18" style="13" customWidth="1"/>
    <col min="41" max="42" width="18.28515625" style="13" bestFit="1" customWidth="1"/>
    <col min="43" max="43" width="22.7109375" style="13" customWidth="1"/>
    <col min="44" max="44" width="23.140625" style="13" customWidth="1"/>
    <col min="45" max="47" width="14.28515625" style="13" customWidth="1"/>
    <col min="48" max="48" width="15.85546875" style="13" bestFit="1" customWidth="1"/>
    <col min="49" max="49" width="18.28515625" style="13" customWidth="1"/>
    <col min="50" max="50" width="17.85546875" style="13" customWidth="1"/>
    <col min="51" max="52" width="22.42578125" style="13" customWidth="1"/>
    <col min="53" max="53" width="15.85546875" style="13" bestFit="1" customWidth="1"/>
    <col min="54" max="73" width="15.85546875" style="13" customWidth="1"/>
    <col min="74" max="16384" width="11.42578125" style="13"/>
  </cols>
  <sheetData>
    <row r="1" spans="1:73" ht="15.75" x14ac:dyDescent="0.25">
      <c r="A1" s="100" t="s">
        <v>268</v>
      </c>
    </row>
    <row r="2" spans="1:73" ht="15.75" x14ac:dyDescent="0.25">
      <c r="A2" s="100" t="s">
        <v>172</v>
      </c>
    </row>
    <row r="3" spans="1:73" ht="16.5" thickBot="1" x14ac:dyDescent="0.3">
      <c r="A3" s="100"/>
    </row>
    <row r="4" spans="1:73" ht="20.25" customHeight="1" thickBot="1" x14ac:dyDescent="0.3">
      <c r="A4" s="25" t="s">
        <v>175</v>
      </c>
      <c r="B4" s="31">
        <v>43466</v>
      </c>
      <c r="C4" s="31">
        <v>43497</v>
      </c>
      <c r="D4" s="31">
        <v>43525</v>
      </c>
      <c r="E4" s="31">
        <v>43556</v>
      </c>
      <c r="F4" s="31">
        <v>43586</v>
      </c>
      <c r="G4" s="31">
        <v>43617</v>
      </c>
      <c r="H4" s="31">
        <v>43647</v>
      </c>
      <c r="I4" s="31">
        <v>43678</v>
      </c>
      <c r="J4" s="31">
        <v>43709</v>
      </c>
      <c r="K4" s="31">
        <v>43739</v>
      </c>
      <c r="L4" s="31">
        <v>43770</v>
      </c>
      <c r="M4" s="31">
        <v>43800</v>
      </c>
      <c r="N4" s="31">
        <v>43831</v>
      </c>
      <c r="O4" s="31">
        <v>43862</v>
      </c>
      <c r="P4" s="31">
        <v>43891</v>
      </c>
      <c r="Q4" s="31">
        <v>43922</v>
      </c>
      <c r="R4" s="31">
        <v>43952</v>
      </c>
      <c r="S4" s="31">
        <v>43983</v>
      </c>
      <c r="T4" s="31">
        <v>44013</v>
      </c>
      <c r="U4" s="31">
        <v>44044</v>
      </c>
      <c r="V4" s="31">
        <v>44075</v>
      </c>
      <c r="W4" s="31">
        <v>44105</v>
      </c>
      <c r="X4" s="31">
        <v>44136</v>
      </c>
      <c r="Y4" s="31">
        <v>44166</v>
      </c>
      <c r="Z4" s="31">
        <v>44197</v>
      </c>
      <c r="AA4" s="31">
        <v>44228</v>
      </c>
      <c r="AB4" s="31">
        <v>44256</v>
      </c>
      <c r="AC4" s="31">
        <v>44287</v>
      </c>
      <c r="AD4" s="31">
        <v>44317</v>
      </c>
      <c r="AE4" s="31">
        <v>44348</v>
      </c>
      <c r="AF4" s="31">
        <v>44378</v>
      </c>
      <c r="AG4" s="31">
        <v>44409</v>
      </c>
      <c r="AH4" s="31">
        <v>44440</v>
      </c>
      <c r="AI4" s="31">
        <v>44470</v>
      </c>
      <c r="AJ4" s="31">
        <v>44501</v>
      </c>
      <c r="AK4" s="31">
        <v>44531</v>
      </c>
      <c r="AL4" s="31">
        <v>44562</v>
      </c>
      <c r="AM4" s="31">
        <v>44593</v>
      </c>
      <c r="AN4" s="31">
        <v>44621</v>
      </c>
      <c r="AO4" s="31">
        <v>44652</v>
      </c>
      <c r="AP4" s="31">
        <v>44682</v>
      </c>
      <c r="AQ4" s="31">
        <v>44713</v>
      </c>
      <c r="AR4" s="31">
        <v>44743</v>
      </c>
      <c r="AS4" s="31">
        <v>44774</v>
      </c>
      <c r="AT4" s="31">
        <v>44805</v>
      </c>
      <c r="AU4" s="31">
        <v>44835</v>
      </c>
      <c r="AV4" s="31">
        <v>44866</v>
      </c>
      <c r="AW4" s="31">
        <v>44896</v>
      </c>
      <c r="AX4" s="31">
        <v>44927</v>
      </c>
      <c r="AY4" s="31">
        <v>44958</v>
      </c>
      <c r="AZ4" s="31">
        <v>44986</v>
      </c>
      <c r="BA4" s="31">
        <v>45017</v>
      </c>
      <c r="BB4" s="31">
        <v>45047</v>
      </c>
      <c r="BC4" s="31">
        <v>45078</v>
      </c>
      <c r="BD4" s="31">
        <v>45108</v>
      </c>
      <c r="BE4" s="31">
        <v>45139</v>
      </c>
      <c r="BF4" s="31">
        <v>45170</v>
      </c>
      <c r="BG4" s="31">
        <v>45200</v>
      </c>
      <c r="BH4" s="31">
        <v>45231</v>
      </c>
      <c r="BI4" s="31">
        <v>45261</v>
      </c>
      <c r="BJ4" s="31">
        <v>45292</v>
      </c>
      <c r="BK4" s="31">
        <v>45323</v>
      </c>
      <c r="BL4" s="31">
        <v>45352</v>
      </c>
      <c r="BM4" s="31">
        <v>45383</v>
      </c>
      <c r="BN4" s="31">
        <v>45413</v>
      </c>
      <c r="BO4" s="31">
        <v>45444</v>
      </c>
      <c r="BP4" s="31">
        <v>45474</v>
      </c>
      <c r="BQ4" s="31">
        <v>45505</v>
      </c>
      <c r="BR4" s="31">
        <v>45536</v>
      </c>
      <c r="BS4" s="31">
        <v>45566</v>
      </c>
      <c r="BT4" s="31">
        <v>45597</v>
      </c>
      <c r="BU4" s="31">
        <v>45627</v>
      </c>
    </row>
    <row r="5" spans="1:73" s="134" customFormat="1" x14ac:dyDescent="0.2">
      <c r="A5" s="131" t="s">
        <v>0</v>
      </c>
      <c r="B5" s="132">
        <v>16297513.106274515</v>
      </c>
      <c r="C5" s="132">
        <v>16297513.106274515</v>
      </c>
      <c r="D5" s="132">
        <v>16297513.106274515</v>
      </c>
      <c r="E5" s="132">
        <v>16297513.106274515</v>
      </c>
      <c r="F5" s="132">
        <v>16297513.106274515</v>
      </c>
      <c r="G5" s="132">
        <v>16297513.106274515</v>
      </c>
      <c r="H5" s="132">
        <v>16297513.106274515</v>
      </c>
      <c r="I5" s="132">
        <v>16297513.106274515</v>
      </c>
      <c r="J5" s="132">
        <v>16297513.106274515</v>
      </c>
      <c r="K5" s="132">
        <v>16297513.106274515</v>
      </c>
      <c r="L5" s="132">
        <v>16297513.106274515</v>
      </c>
      <c r="M5" s="132">
        <v>16297513.106274515</v>
      </c>
      <c r="N5" s="133">
        <v>16917471.551372554</v>
      </c>
      <c r="O5" s="133">
        <v>16917471.551372554</v>
      </c>
      <c r="P5" s="133">
        <v>16917471.551372554</v>
      </c>
      <c r="Q5" s="133">
        <v>16917471.551372554</v>
      </c>
      <c r="R5" s="133">
        <v>16917471.551372554</v>
      </c>
      <c r="S5" s="133">
        <v>16917471.551372554</v>
      </c>
      <c r="T5" s="133">
        <v>16917471.551372554</v>
      </c>
      <c r="U5" s="133">
        <v>16917471.551372554</v>
      </c>
      <c r="V5" s="133">
        <v>16917471.551372554</v>
      </c>
      <c r="W5" s="133">
        <v>16917471.551372554</v>
      </c>
      <c r="X5" s="133">
        <v>16917471.551372554</v>
      </c>
      <c r="Y5" s="133">
        <v>16917471.551372554</v>
      </c>
      <c r="Z5" s="133">
        <v>17189842.843349651</v>
      </c>
      <c r="AA5" s="133">
        <v>17189842.843349651</v>
      </c>
      <c r="AB5" s="133">
        <v>17189842.843349651</v>
      </c>
      <c r="AC5" s="133">
        <v>17189842.843349651</v>
      </c>
      <c r="AD5" s="133">
        <v>17189842.843349651</v>
      </c>
      <c r="AE5" s="133">
        <v>17189842.843349651</v>
      </c>
      <c r="AF5" s="133">
        <v>17189842.843349699</v>
      </c>
      <c r="AG5" s="133">
        <v>17189842.843349699</v>
      </c>
      <c r="AH5" s="133">
        <v>17189842.843349699</v>
      </c>
      <c r="AI5" s="133">
        <v>17189842.843349699</v>
      </c>
      <c r="AJ5" s="133">
        <v>17189842.843349699</v>
      </c>
      <c r="AK5" s="133">
        <v>17189842.843349699</v>
      </c>
      <c r="AL5" s="133">
        <v>18156241.849850379</v>
      </c>
      <c r="AM5" s="133">
        <v>18156241.849850379</v>
      </c>
      <c r="AN5" s="133">
        <v>18156241.849850379</v>
      </c>
      <c r="AO5" s="116">
        <v>18156241.849850379</v>
      </c>
      <c r="AP5" s="116">
        <v>18156241.849850379</v>
      </c>
      <c r="AQ5" s="116">
        <v>18156241.849850379</v>
      </c>
      <c r="AR5" s="116">
        <v>18156241.849850379</v>
      </c>
      <c r="AS5" s="116">
        <v>18156241.849850379</v>
      </c>
      <c r="AT5" s="116">
        <v>18156241.849850379</v>
      </c>
      <c r="AU5" s="116">
        <v>18156241.849850379</v>
      </c>
      <c r="AV5" s="116">
        <v>18156241.849850379</v>
      </c>
      <c r="AW5" s="116">
        <v>18156241.849850379</v>
      </c>
      <c r="AX5" s="116">
        <f>AW5*(1+13.12269999%)</f>
        <v>20538830.997265071</v>
      </c>
      <c r="AY5" s="116">
        <v>20538830.997265071</v>
      </c>
      <c r="AZ5" s="116">
        <v>20538830.997265071</v>
      </c>
      <c r="BA5" s="116">
        <v>20538830.997265071</v>
      </c>
      <c r="BB5" s="116">
        <v>20538830.997265071</v>
      </c>
      <c r="BC5" s="116">
        <v>20538830.997265071</v>
      </c>
      <c r="BD5" s="116">
        <v>20538830.997265071</v>
      </c>
      <c r="BE5" s="116">
        <v>20538830.997265071</v>
      </c>
      <c r="BF5" s="116">
        <v>20538830.997265071</v>
      </c>
      <c r="BG5" s="116">
        <v>20538830.996846385</v>
      </c>
      <c r="BH5" s="116">
        <v>20538830.996846385</v>
      </c>
      <c r="BI5" s="116">
        <v>20538830.996846385</v>
      </c>
      <c r="BJ5" s="116">
        <v>22443924.501195621</v>
      </c>
      <c r="BK5" s="116">
        <v>22443924.5</v>
      </c>
      <c r="BL5" s="116">
        <v>22443924.5</v>
      </c>
      <c r="BM5" s="116">
        <v>22443924.5</v>
      </c>
      <c r="BN5" s="116">
        <v>22443924.5</v>
      </c>
      <c r="BO5" s="116">
        <v>22443924.5</v>
      </c>
      <c r="BP5" s="116">
        <v>22443924.5</v>
      </c>
      <c r="BQ5" s="116">
        <v>22443924.5</v>
      </c>
      <c r="BR5" s="116">
        <v>22443924.5</v>
      </c>
      <c r="BS5" s="116">
        <v>22443924.5</v>
      </c>
      <c r="BT5" s="116">
        <v>22443924.5</v>
      </c>
      <c r="BU5" s="116">
        <v>22443924.5</v>
      </c>
    </row>
    <row r="6" spans="1:73" s="134" customFormat="1" x14ac:dyDescent="0.2">
      <c r="A6" s="135" t="s">
        <v>1</v>
      </c>
      <c r="B6" s="116">
        <v>11459432.690098038</v>
      </c>
      <c r="C6" s="116">
        <v>11459432.690098038</v>
      </c>
      <c r="D6" s="116">
        <v>11459432.690098038</v>
      </c>
      <c r="E6" s="116">
        <v>11459432.690098038</v>
      </c>
      <c r="F6" s="116">
        <v>11459432.690098038</v>
      </c>
      <c r="G6" s="116">
        <v>11459432.690098038</v>
      </c>
      <c r="H6" s="116">
        <v>11459432.690098038</v>
      </c>
      <c r="I6" s="116">
        <v>11459432.690098038</v>
      </c>
      <c r="J6" s="116">
        <v>11459432.690098038</v>
      </c>
      <c r="K6" s="116">
        <v>11459432.690098038</v>
      </c>
      <c r="L6" s="116">
        <v>11459432.690098038</v>
      </c>
      <c r="M6" s="116">
        <v>11459432.690098038</v>
      </c>
      <c r="N6" s="136">
        <v>11895350.245490195</v>
      </c>
      <c r="O6" s="136">
        <v>11895350.245490195</v>
      </c>
      <c r="P6" s="136">
        <v>11895350.245490195</v>
      </c>
      <c r="Q6" s="136">
        <v>11895350.245490195</v>
      </c>
      <c r="R6" s="136">
        <v>11895350.245490195</v>
      </c>
      <c r="S6" s="136">
        <v>11895350.245490195</v>
      </c>
      <c r="T6" s="136">
        <v>11895350.245490195</v>
      </c>
      <c r="U6" s="136">
        <v>11895350.245490195</v>
      </c>
      <c r="V6" s="136">
        <v>11895350.245490195</v>
      </c>
      <c r="W6" s="136">
        <v>11895350.245490195</v>
      </c>
      <c r="X6" s="136">
        <v>11895350.245490195</v>
      </c>
      <c r="Y6" s="136">
        <v>11895350.245490195</v>
      </c>
      <c r="Z6" s="136">
        <v>12086865.384442588</v>
      </c>
      <c r="AA6" s="136">
        <v>12086865.384442588</v>
      </c>
      <c r="AB6" s="136">
        <v>12086865.384442588</v>
      </c>
      <c r="AC6" s="136">
        <v>12086865.384442588</v>
      </c>
      <c r="AD6" s="136">
        <v>12086865.384442588</v>
      </c>
      <c r="AE6" s="136">
        <v>12086865.384442588</v>
      </c>
      <c r="AF6" s="136">
        <v>12086865.384442599</v>
      </c>
      <c r="AG6" s="136">
        <v>12086865.384442599</v>
      </c>
      <c r="AH6" s="136">
        <v>12086865.384442599</v>
      </c>
      <c r="AI6" s="136">
        <v>12086865.384442599</v>
      </c>
      <c r="AJ6" s="136">
        <v>12086865.384442599</v>
      </c>
      <c r="AK6" s="136">
        <v>12086865.384442599</v>
      </c>
      <c r="AL6" s="136">
        <v>12766379.14182126</v>
      </c>
      <c r="AM6" s="136">
        <v>12766379.14182126</v>
      </c>
      <c r="AN6" s="136">
        <v>12766379.14182126</v>
      </c>
      <c r="AO6" s="116">
        <v>12766379.14182126</v>
      </c>
      <c r="AP6" s="116">
        <v>12766379.14182126</v>
      </c>
      <c r="AQ6" s="116">
        <v>12766379.14182126</v>
      </c>
      <c r="AR6" s="116">
        <v>12766379.14182126</v>
      </c>
      <c r="AS6" s="116">
        <v>12766379.14182126</v>
      </c>
      <c r="AT6" s="116">
        <v>12766379.14182126</v>
      </c>
      <c r="AU6" s="116">
        <v>12766379.14182126</v>
      </c>
      <c r="AV6" s="116">
        <v>12766379.14182126</v>
      </c>
      <c r="AW6" s="116">
        <v>12766379.14182126</v>
      </c>
      <c r="AX6" s="116">
        <f t="shared" ref="AX6:AX9" si="0">AW6*(1+13.12269999%)</f>
        <v>14441672.7761884</v>
      </c>
      <c r="AY6" s="116">
        <v>14441672.7761884</v>
      </c>
      <c r="AZ6" s="116">
        <v>14441672.7761884</v>
      </c>
      <c r="BA6" s="116">
        <v>14441672.7761884</v>
      </c>
      <c r="BB6" s="116">
        <v>14441672.7761884</v>
      </c>
      <c r="BC6" s="116">
        <v>14441672.7761884</v>
      </c>
      <c r="BD6" s="116">
        <v>14441672.7761884</v>
      </c>
      <c r="BE6" s="116">
        <v>14441672.7761884</v>
      </c>
      <c r="BF6" s="116">
        <v>14441672.7761884</v>
      </c>
      <c r="BG6" s="116">
        <v>14441672.775894001</v>
      </c>
      <c r="BH6" s="116">
        <v>14441672.775894001</v>
      </c>
      <c r="BI6" s="116">
        <v>14441672.775894001</v>
      </c>
      <c r="BJ6" s="116">
        <v>15781220.143585827</v>
      </c>
      <c r="BK6" s="116">
        <v>15781220.140000001</v>
      </c>
      <c r="BL6" s="116">
        <v>15781220.140000001</v>
      </c>
      <c r="BM6" s="116">
        <v>15781220.140000001</v>
      </c>
      <c r="BN6" s="116">
        <v>15781220.140000001</v>
      </c>
      <c r="BO6" s="116">
        <v>15781220.140000001</v>
      </c>
      <c r="BP6" s="116">
        <v>15781220.140000001</v>
      </c>
      <c r="BQ6" s="116">
        <v>15781220.140000001</v>
      </c>
      <c r="BR6" s="116">
        <v>15781220.140000001</v>
      </c>
      <c r="BS6" s="116">
        <v>15781220.140000001</v>
      </c>
      <c r="BT6" s="116">
        <v>15781220.140000001</v>
      </c>
      <c r="BU6" s="116">
        <v>15781220.140000001</v>
      </c>
    </row>
    <row r="7" spans="1:73" s="134" customFormat="1" x14ac:dyDescent="0.2">
      <c r="A7" s="135" t="s">
        <v>103</v>
      </c>
      <c r="B7" s="116">
        <v>6714702.5111764725</v>
      </c>
      <c r="C7" s="116">
        <v>6714702.5111764725</v>
      </c>
      <c r="D7" s="116">
        <v>6714702.5111764725</v>
      </c>
      <c r="E7" s="116">
        <v>6714702.5111764725</v>
      </c>
      <c r="F7" s="116">
        <v>6714702.5111764725</v>
      </c>
      <c r="G7" s="116">
        <v>6714702.5111764725</v>
      </c>
      <c r="H7" s="116">
        <v>6714702.5111764725</v>
      </c>
      <c r="I7" s="116">
        <v>6714702.5111764725</v>
      </c>
      <c r="J7" s="116">
        <v>6714702.5111764725</v>
      </c>
      <c r="K7" s="116">
        <v>6714702.5111764725</v>
      </c>
      <c r="L7" s="116">
        <v>6714702.5111764725</v>
      </c>
      <c r="M7" s="116">
        <v>6714702.5111764725</v>
      </c>
      <c r="N7" s="136">
        <v>6970130.2258823551</v>
      </c>
      <c r="O7" s="136">
        <v>6970130.2258823551</v>
      </c>
      <c r="P7" s="136">
        <v>6970130.2258823551</v>
      </c>
      <c r="Q7" s="136">
        <v>6970130.2258823551</v>
      </c>
      <c r="R7" s="136">
        <v>6970130.2258823551</v>
      </c>
      <c r="S7" s="136">
        <v>6970130.2258823551</v>
      </c>
      <c r="T7" s="136">
        <v>6970130.2258823551</v>
      </c>
      <c r="U7" s="136">
        <v>6970130.2258823551</v>
      </c>
      <c r="V7" s="136">
        <v>6970130.2258823551</v>
      </c>
      <c r="W7" s="136">
        <v>6970130.2258823551</v>
      </c>
      <c r="X7" s="136">
        <v>6970130.2258823551</v>
      </c>
      <c r="Y7" s="136">
        <v>6970130.2258823551</v>
      </c>
      <c r="Z7" s="136">
        <v>7082349.3225190612</v>
      </c>
      <c r="AA7" s="136">
        <v>7082349.3225190612</v>
      </c>
      <c r="AB7" s="136">
        <v>7082349.3225190612</v>
      </c>
      <c r="AC7" s="136">
        <v>7082349.3225190612</v>
      </c>
      <c r="AD7" s="136">
        <v>7082349.3225190612</v>
      </c>
      <c r="AE7" s="136">
        <v>7082349.3225190612</v>
      </c>
      <c r="AF7" s="136">
        <v>7082349.3225190602</v>
      </c>
      <c r="AG7" s="136">
        <v>7082349.3225190602</v>
      </c>
      <c r="AH7" s="136">
        <v>7082349.3225190602</v>
      </c>
      <c r="AI7" s="136">
        <v>7082349.3225190602</v>
      </c>
      <c r="AJ7" s="136">
        <v>7082349.3225190602</v>
      </c>
      <c r="AK7" s="136">
        <v>7082349.3225190602</v>
      </c>
      <c r="AL7" s="136">
        <v>7480513.2505634334</v>
      </c>
      <c r="AM7" s="136">
        <v>7480513.2505634334</v>
      </c>
      <c r="AN7" s="136">
        <v>7480513.2505634334</v>
      </c>
      <c r="AO7" s="116">
        <v>7480513.2505634334</v>
      </c>
      <c r="AP7" s="116">
        <v>7480513.2505634334</v>
      </c>
      <c r="AQ7" s="116">
        <v>7480513.2505634334</v>
      </c>
      <c r="AR7" s="116">
        <v>7480513.2505634334</v>
      </c>
      <c r="AS7" s="116">
        <v>7480513.2505634334</v>
      </c>
      <c r="AT7" s="116">
        <v>7480513.2505634334</v>
      </c>
      <c r="AU7" s="116">
        <v>7480513.2505634334</v>
      </c>
      <c r="AV7" s="116">
        <v>7480513.2505634334</v>
      </c>
      <c r="AW7" s="116">
        <v>7480513.2505634334</v>
      </c>
      <c r="AX7" s="116">
        <f t="shared" si="0"/>
        <v>8462158.5621470697</v>
      </c>
      <c r="AY7" s="116">
        <v>8462158.5621470697</v>
      </c>
      <c r="AZ7" s="116">
        <v>8462158.5621470697</v>
      </c>
      <c r="BA7" s="116">
        <v>8462158.5621470697</v>
      </c>
      <c r="BB7" s="116">
        <v>8462158.5621470697</v>
      </c>
      <c r="BC7" s="116">
        <v>8462158.5621470697</v>
      </c>
      <c r="BD7" s="116">
        <v>8462158.5621470697</v>
      </c>
      <c r="BE7" s="116">
        <v>11111560.792174319</v>
      </c>
      <c r="BF7" s="116">
        <v>11111560.792174319</v>
      </c>
      <c r="BG7" s="116">
        <v>11111560.791947808</v>
      </c>
      <c r="BH7" s="116">
        <v>11111560.791947808</v>
      </c>
      <c r="BI7" s="116">
        <v>11111560.791947808</v>
      </c>
      <c r="BJ7" s="116">
        <v>12142221.314504897</v>
      </c>
      <c r="BK7" s="116">
        <v>12142221.310000001</v>
      </c>
      <c r="BL7" s="116">
        <v>12142221.310000001</v>
      </c>
      <c r="BM7" s="116">
        <v>12142221.310000001</v>
      </c>
      <c r="BN7" s="116">
        <v>12142221.310000001</v>
      </c>
      <c r="BO7" s="116">
        <v>12142221.310000001</v>
      </c>
      <c r="BP7" s="116">
        <v>12142221.310000001</v>
      </c>
      <c r="BQ7" s="116">
        <v>12142221.310000001</v>
      </c>
      <c r="BR7" s="116">
        <v>12142221.310000001</v>
      </c>
      <c r="BS7" s="116">
        <v>12142221.310000001</v>
      </c>
      <c r="BT7" s="116">
        <v>12142221.310000001</v>
      </c>
      <c r="BU7" s="116">
        <v>12142221.310000001</v>
      </c>
    </row>
    <row r="8" spans="1:73" s="134" customFormat="1" x14ac:dyDescent="0.2">
      <c r="A8" s="135" t="s">
        <v>2</v>
      </c>
      <c r="B8" s="116">
        <v>8817337.1366575435</v>
      </c>
      <c r="C8" s="116">
        <v>8817337.1366575435</v>
      </c>
      <c r="D8" s="116">
        <v>8817337.1366575435</v>
      </c>
      <c r="E8" s="116">
        <v>8817337.1366575435</v>
      </c>
      <c r="F8" s="116">
        <v>8817337.1366575435</v>
      </c>
      <c r="G8" s="116">
        <v>8817337.1366575435</v>
      </c>
      <c r="H8" s="116">
        <v>8817337.1366575435</v>
      </c>
      <c r="I8" s="116">
        <v>8817337.1366575435</v>
      </c>
      <c r="J8" s="116">
        <v>8817337.1366575435</v>
      </c>
      <c r="K8" s="116">
        <v>8817337.1366575435</v>
      </c>
      <c r="L8" s="116">
        <v>8817337.1366575435</v>
      </c>
      <c r="M8" s="116">
        <v>8817337.1366575435</v>
      </c>
      <c r="N8" s="136">
        <v>9152395.947850531</v>
      </c>
      <c r="O8" s="136">
        <v>9152395.947850531</v>
      </c>
      <c r="P8" s="136">
        <v>9152395.947850531</v>
      </c>
      <c r="Q8" s="136">
        <v>9152395.947850531</v>
      </c>
      <c r="R8" s="136">
        <v>9152395.947850531</v>
      </c>
      <c r="S8" s="136">
        <v>9152395.947850531</v>
      </c>
      <c r="T8" s="136">
        <v>9152395.947850531</v>
      </c>
      <c r="U8" s="136">
        <v>9152395.947850531</v>
      </c>
      <c r="V8" s="136">
        <v>9152395.947850531</v>
      </c>
      <c r="W8" s="136">
        <v>9152395.947850531</v>
      </c>
      <c r="X8" s="136">
        <v>9152395.947850531</v>
      </c>
      <c r="Y8" s="136">
        <v>9152395.947850531</v>
      </c>
      <c r="Z8" s="136">
        <v>9299749.5226109251</v>
      </c>
      <c r="AA8" s="136">
        <v>9299749.5226109251</v>
      </c>
      <c r="AB8" s="136">
        <v>9299749.5226109251</v>
      </c>
      <c r="AC8" s="136">
        <v>9299749.5226109251</v>
      </c>
      <c r="AD8" s="136">
        <v>9299749.5226109251</v>
      </c>
      <c r="AE8" s="136">
        <v>9299749.5226109251</v>
      </c>
      <c r="AF8" s="136">
        <v>9299749.5226109307</v>
      </c>
      <c r="AG8" s="136">
        <v>9299749.5226109307</v>
      </c>
      <c r="AH8" s="136">
        <v>9299749.5226109307</v>
      </c>
      <c r="AI8" s="136">
        <v>9299749.5226109307</v>
      </c>
      <c r="AJ8" s="136">
        <v>9299749.5226109307</v>
      </c>
      <c r="AK8" s="136">
        <v>9299749.5226109307</v>
      </c>
      <c r="AL8" s="136">
        <v>9822573.8893754985</v>
      </c>
      <c r="AM8" s="136">
        <v>9822573.8893754985</v>
      </c>
      <c r="AN8" s="136">
        <v>9822573.8893754985</v>
      </c>
      <c r="AO8" s="116">
        <v>9822573.8893754985</v>
      </c>
      <c r="AP8" s="116">
        <v>9822573.8893754985</v>
      </c>
      <c r="AQ8" s="116">
        <v>9822573.8893754985</v>
      </c>
      <c r="AR8" s="116">
        <v>9822573.8893754985</v>
      </c>
      <c r="AS8" s="116">
        <v>9822573.8893754985</v>
      </c>
      <c r="AT8" s="116">
        <v>9822573.8893754985</v>
      </c>
      <c r="AU8" s="116">
        <v>9822573.8893754985</v>
      </c>
      <c r="AV8" s="116">
        <v>9822573.8893754985</v>
      </c>
      <c r="AW8" s="116">
        <v>9822573.8893754985</v>
      </c>
      <c r="AX8" s="116">
        <f t="shared" si="0"/>
        <v>11111560.792174319</v>
      </c>
      <c r="AY8" s="116">
        <v>11111560.792174319</v>
      </c>
      <c r="AZ8" s="116">
        <v>11111560.792174319</v>
      </c>
      <c r="BA8" s="116">
        <v>11111560.792174319</v>
      </c>
      <c r="BB8" s="116">
        <v>11111560.792174319</v>
      </c>
      <c r="BC8" s="116">
        <v>11111560.792174319</v>
      </c>
      <c r="BD8" s="116">
        <v>11111560.792174319</v>
      </c>
      <c r="BE8" s="116">
        <v>10893523.892806383</v>
      </c>
      <c r="BF8" s="116">
        <v>10893523.892806383</v>
      </c>
      <c r="BG8" s="116">
        <v>10893523.892584316</v>
      </c>
      <c r="BH8" s="116">
        <v>10893523.892584316</v>
      </c>
      <c r="BI8" s="116">
        <v>10893523.892584316</v>
      </c>
      <c r="BJ8" s="116">
        <v>11903960.251421979</v>
      </c>
      <c r="BK8" s="116">
        <v>11903960.25</v>
      </c>
      <c r="BL8" s="116">
        <v>11903960.25</v>
      </c>
      <c r="BM8" s="116">
        <v>11903960.25</v>
      </c>
      <c r="BN8" s="116">
        <v>11903960.25</v>
      </c>
      <c r="BO8" s="116">
        <v>11903960.25</v>
      </c>
      <c r="BP8" s="116">
        <v>11903960.25</v>
      </c>
      <c r="BQ8" s="116">
        <v>11903960.25</v>
      </c>
      <c r="BR8" s="116">
        <v>11903960.25</v>
      </c>
      <c r="BS8" s="116">
        <v>11903960.25</v>
      </c>
      <c r="BT8" s="116">
        <v>11903960.25</v>
      </c>
      <c r="BU8" s="116">
        <v>11903960.25</v>
      </c>
    </row>
    <row r="9" spans="1:73" s="134" customFormat="1" ht="15" thickBot="1" x14ac:dyDescent="0.25">
      <c r="A9" s="137" t="s">
        <v>3</v>
      </c>
      <c r="B9" s="138">
        <v>8644318.7024414837</v>
      </c>
      <c r="C9" s="138">
        <v>8644318.7024414837</v>
      </c>
      <c r="D9" s="138">
        <v>8644318.7024414837</v>
      </c>
      <c r="E9" s="138">
        <v>8644318.7024414837</v>
      </c>
      <c r="F9" s="138">
        <v>8644318.7024414837</v>
      </c>
      <c r="G9" s="138">
        <v>8644318.7024414837</v>
      </c>
      <c r="H9" s="138">
        <v>8644318.7024414837</v>
      </c>
      <c r="I9" s="138">
        <v>8644318.7024414837</v>
      </c>
      <c r="J9" s="138">
        <v>8644318.7024414837</v>
      </c>
      <c r="K9" s="138">
        <v>8644318.7024414837</v>
      </c>
      <c r="L9" s="138">
        <v>8644318.7024414837</v>
      </c>
      <c r="M9" s="138">
        <v>8644318.7024414837</v>
      </c>
      <c r="N9" s="117">
        <v>8972802.8131342605</v>
      </c>
      <c r="O9" s="117">
        <v>8972802.8131342605</v>
      </c>
      <c r="P9" s="117">
        <v>8972802.8131342605</v>
      </c>
      <c r="Q9" s="117">
        <v>8972802.8131342605</v>
      </c>
      <c r="R9" s="117">
        <v>8972802.8131342605</v>
      </c>
      <c r="S9" s="117">
        <v>8972802.8131342605</v>
      </c>
      <c r="T9" s="117">
        <v>8972802.8131342605</v>
      </c>
      <c r="U9" s="117">
        <v>8972802.8131342605</v>
      </c>
      <c r="V9" s="117">
        <v>8972802.8131342605</v>
      </c>
      <c r="W9" s="117">
        <v>8972802.8131342605</v>
      </c>
      <c r="X9" s="117">
        <v>8972802.8131342605</v>
      </c>
      <c r="Y9" s="117">
        <v>8972802.8131342605</v>
      </c>
      <c r="Z9" s="117">
        <v>9117264.9384257216</v>
      </c>
      <c r="AA9" s="117">
        <v>9117264.9384257216</v>
      </c>
      <c r="AB9" s="117">
        <v>9117264.9384257216</v>
      </c>
      <c r="AC9" s="117">
        <v>9117264.9384257216</v>
      </c>
      <c r="AD9" s="117">
        <v>9117264.9384257216</v>
      </c>
      <c r="AE9" s="117">
        <v>9117264.9384257216</v>
      </c>
      <c r="AF9" s="117">
        <v>9117264.9384257197</v>
      </c>
      <c r="AG9" s="117">
        <v>9117264.9384257197</v>
      </c>
      <c r="AH9" s="117">
        <v>9117264.9384257197</v>
      </c>
      <c r="AI9" s="117">
        <v>9117264.9384257197</v>
      </c>
      <c r="AJ9" s="117">
        <v>9117264.9384257197</v>
      </c>
      <c r="AK9" s="117">
        <v>9117264.9384257197</v>
      </c>
      <c r="AL9" s="117">
        <v>9629830.1700448859</v>
      </c>
      <c r="AM9" s="117">
        <v>9629830.1700448859</v>
      </c>
      <c r="AN9" s="117">
        <v>9629830.1700448859</v>
      </c>
      <c r="AO9" s="138">
        <v>9629830.1700448859</v>
      </c>
      <c r="AP9" s="138">
        <v>9629830.1700448859</v>
      </c>
      <c r="AQ9" s="138">
        <v>9629830.1700448859</v>
      </c>
      <c r="AR9" s="138">
        <v>9629830.1700448859</v>
      </c>
      <c r="AS9" s="138">
        <v>9629830.1700448859</v>
      </c>
      <c r="AT9" s="138">
        <v>9629830.1700448859</v>
      </c>
      <c r="AU9" s="138">
        <v>9629830.1700448859</v>
      </c>
      <c r="AV9" s="138">
        <v>9629830.1700448859</v>
      </c>
      <c r="AW9" s="138">
        <v>9629830.1700448859</v>
      </c>
      <c r="AX9" s="138">
        <f t="shared" si="0"/>
        <v>10893523.892806383</v>
      </c>
      <c r="AY9" s="138">
        <v>10893523.892806383</v>
      </c>
      <c r="AZ9" s="138">
        <v>10893523.892806383</v>
      </c>
      <c r="BA9" s="138">
        <v>10893523.892806383</v>
      </c>
      <c r="BB9" s="138">
        <v>10893523.892806383</v>
      </c>
      <c r="BC9" s="138">
        <v>10893523.892806383</v>
      </c>
      <c r="BD9" s="138">
        <v>10893523.892806383</v>
      </c>
      <c r="BE9" s="138">
        <v>8462158.5621470697</v>
      </c>
      <c r="BF9" s="138">
        <v>8462158.5621470697</v>
      </c>
      <c r="BG9" s="138">
        <v>8462158.5619745664</v>
      </c>
      <c r="BH9" s="138">
        <v>8462158.5619745664</v>
      </c>
      <c r="BI9" s="138">
        <v>8462158.5619745664</v>
      </c>
      <c r="BJ9" s="138">
        <v>9247071.9444190841</v>
      </c>
      <c r="BK9" s="138">
        <v>9247071.9399999995</v>
      </c>
      <c r="BL9" s="138">
        <v>9247071.9399999995</v>
      </c>
      <c r="BM9" s="138">
        <v>9247071.9399999995</v>
      </c>
      <c r="BN9" s="138">
        <v>9247071.9399999995</v>
      </c>
      <c r="BO9" s="138">
        <v>9247071.9399999995</v>
      </c>
      <c r="BP9" s="138">
        <v>9247071.9399999995</v>
      </c>
      <c r="BQ9" s="138">
        <v>9247071.9399999995</v>
      </c>
      <c r="BR9" s="138">
        <v>9247071.9399999995</v>
      </c>
      <c r="BS9" s="138">
        <v>9247071.9399999995</v>
      </c>
      <c r="BT9" s="138">
        <v>9247071.9399999995</v>
      </c>
      <c r="BU9" s="138">
        <v>9247071.9399999995</v>
      </c>
    </row>
    <row r="10" spans="1:73" ht="15" thickBot="1" x14ac:dyDescent="0.25">
      <c r="A10" s="23"/>
      <c r="G10" s="27" t="s">
        <v>102</v>
      </c>
      <c r="H10" s="27"/>
    </row>
    <row r="11" spans="1:73" ht="15.75" thickBot="1" x14ac:dyDescent="0.3">
      <c r="A11" s="30" t="s">
        <v>176</v>
      </c>
      <c r="B11" s="31">
        <f t="shared" ref="B11:G11" si="1">B4</f>
        <v>43466</v>
      </c>
      <c r="C11" s="31">
        <f t="shared" si="1"/>
        <v>43497</v>
      </c>
      <c r="D11" s="31">
        <f t="shared" si="1"/>
        <v>43525</v>
      </c>
      <c r="E11" s="31">
        <f t="shared" si="1"/>
        <v>43556</v>
      </c>
      <c r="F11" s="31">
        <f t="shared" si="1"/>
        <v>43586</v>
      </c>
      <c r="G11" s="31">
        <f t="shared" si="1"/>
        <v>43617</v>
      </c>
      <c r="H11" s="31">
        <v>43647</v>
      </c>
      <c r="I11" s="31">
        <v>43678</v>
      </c>
      <c r="J11" s="31">
        <v>43709</v>
      </c>
      <c r="K11" s="31">
        <v>43739</v>
      </c>
      <c r="L11" s="31">
        <v>43770</v>
      </c>
      <c r="M11" s="31">
        <v>43800</v>
      </c>
      <c r="N11" s="31">
        <v>43831</v>
      </c>
      <c r="O11" s="31">
        <v>43862</v>
      </c>
      <c r="P11" s="31">
        <v>43891</v>
      </c>
      <c r="Q11" s="31">
        <v>43922</v>
      </c>
      <c r="R11" s="31">
        <v>43952</v>
      </c>
      <c r="S11" s="31">
        <v>43983</v>
      </c>
      <c r="T11" s="31">
        <v>44013</v>
      </c>
      <c r="U11" s="31">
        <v>44044</v>
      </c>
      <c r="V11" s="31">
        <v>44075</v>
      </c>
      <c r="W11" s="31">
        <v>44105</v>
      </c>
      <c r="X11" s="31">
        <v>44136</v>
      </c>
      <c r="Y11" s="31">
        <v>44166</v>
      </c>
      <c r="Z11" s="31">
        <v>44197</v>
      </c>
      <c r="AA11" s="31">
        <v>44228</v>
      </c>
      <c r="AB11" s="31">
        <v>44256</v>
      </c>
      <c r="AC11" s="31">
        <v>44287</v>
      </c>
      <c r="AD11" s="31">
        <v>44317</v>
      </c>
      <c r="AE11" s="31">
        <v>44348</v>
      </c>
      <c r="AF11" s="31">
        <v>44378</v>
      </c>
      <c r="AG11" s="31">
        <v>44409</v>
      </c>
      <c r="AH11" s="31">
        <v>44440</v>
      </c>
      <c r="AI11" s="31">
        <v>44470</v>
      </c>
      <c r="AJ11" s="31">
        <v>44501</v>
      </c>
      <c r="AK11" s="31">
        <v>44531</v>
      </c>
      <c r="AL11" s="31">
        <v>44562</v>
      </c>
      <c r="AM11" s="31">
        <v>44593</v>
      </c>
      <c r="AN11" s="31">
        <v>44621</v>
      </c>
      <c r="AO11" s="31">
        <v>44652</v>
      </c>
      <c r="AP11" s="31">
        <v>44682</v>
      </c>
      <c r="AQ11" s="31">
        <v>44713</v>
      </c>
      <c r="AR11" s="31">
        <v>44743</v>
      </c>
      <c r="AS11" s="31">
        <v>44774</v>
      </c>
      <c r="AT11" s="31">
        <v>44805</v>
      </c>
      <c r="AU11" s="31">
        <v>44835</v>
      </c>
      <c r="AV11" s="31">
        <v>44866</v>
      </c>
      <c r="AW11" s="31">
        <v>44896</v>
      </c>
      <c r="AX11" s="31">
        <v>44927</v>
      </c>
      <c r="AY11" s="31">
        <v>44958</v>
      </c>
      <c r="AZ11" s="31">
        <v>44986</v>
      </c>
      <c r="BA11" s="31">
        <v>45017</v>
      </c>
      <c r="BB11" s="31">
        <v>45047</v>
      </c>
      <c r="BC11" s="31">
        <v>45078</v>
      </c>
      <c r="BD11" s="31">
        <v>45108</v>
      </c>
      <c r="BE11" s="31">
        <v>45139</v>
      </c>
      <c r="BF11" s="31">
        <v>45170</v>
      </c>
      <c r="BG11" s="31">
        <v>45200</v>
      </c>
      <c r="BH11" s="31">
        <v>45231</v>
      </c>
      <c r="BI11" s="31">
        <v>45261</v>
      </c>
      <c r="BJ11" s="31">
        <v>45292</v>
      </c>
      <c r="BK11" s="31">
        <v>45323</v>
      </c>
      <c r="BL11" s="31">
        <v>45352</v>
      </c>
      <c r="BM11" s="31">
        <v>45383</v>
      </c>
      <c r="BN11" s="31">
        <v>45413</v>
      </c>
      <c r="BO11" s="31">
        <v>45444</v>
      </c>
      <c r="BP11" s="31">
        <v>45474</v>
      </c>
      <c r="BQ11" s="31">
        <v>45505</v>
      </c>
      <c r="BR11" s="31">
        <v>45536</v>
      </c>
      <c r="BS11" s="31">
        <v>45566</v>
      </c>
      <c r="BT11" s="31">
        <v>45597</v>
      </c>
      <c r="BU11" s="31">
        <v>45627</v>
      </c>
    </row>
    <row r="12" spans="1:73" s="134" customFormat="1" x14ac:dyDescent="0.2">
      <c r="A12" s="131" t="s">
        <v>6</v>
      </c>
      <c r="B12" s="132">
        <v>1881769.9827450982</v>
      </c>
      <c r="C12" s="132">
        <v>1881769.9827450982</v>
      </c>
      <c r="D12" s="132">
        <v>1881769.9827450982</v>
      </c>
      <c r="E12" s="132">
        <v>1881769.9827450982</v>
      </c>
      <c r="F12" s="132">
        <v>1881769.9827450982</v>
      </c>
      <c r="G12" s="132">
        <v>1881769.9827450982</v>
      </c>
      <c r="H12" s="132">
        <v>1881769.9827450982</v>
      </c>
      <c r="I12" s="132">
        <v>1881769.9827450982</v>
      </c>
      <c r="J12" s="132">
        <v>1881769.9827450982</v>
      </c>
      <c r="K12" s="132">
        <v>1881769.9827450982</v>
      </c>
      <c r="L12" s="132">
        <v>1881769.9827450982</v>
      </c>
      <c r="M12" s="132">
        <v>1881769.9827450982</v>
      </c>
      <c r="N12" s="133">
        <v>1953352.6337254902</v>
      </c>
      <c r="O12" s="133">
        <v>1953352.6337254902</v>
      </c>
      <c r="P12" s="133">
        <v>1953352.6337254902</v>
      </c>
      <c r="Q12" s="133">
        <v>1953352.6337254902</v>
      </c>
      <c r="R12" s="133">
        <v>1953352.6337254902</v>
      </c>
      <c r="S12" s="133">
        <v>1953352.6337254902</v>
      </c>
      <c r="T12" s="133">
        <v>1953352.6337254902</v>
      </c>
      <c r="U12" s="133">
        <v>1953352.6337254902</v>
      </c>
      <c r="V12" s="133">
        <v>1953352.6337254902</v>
      </c>
      <c r="W12" s="133">
        <v>1953352.6337254902</v>
      </c>
      <c r="X12" s="133">
        <v>1953352.6337254902</v>
      </c>
      <c r="Y12" s="133">
        <v>1953352.6337254902</v>
      </c>
      <c r="Z12" s="133">
        <v>1984801.6111284706</v>
      </c>
      <c r="AA12" s="133">
        <v>1984801.6111284706</v>
      </c>
      <c r="AB12" s="133">
        <v>1984801.6111284706</v>
      </c>
      <c r="AC12" s="133">
        <v>1984801.6111284706</v>
      </c>
      <c r="AD12" s="133">
        <v>1984801.6111284706</v>
      </c>
      <c r="AE12" s="133">
        <v>1984801.6111284706</v>
      </c>
      <c r="AF12" s="133">
        <v>1984801.6111284699</v>
      </c>
      <c r="AG12" s="133">
        <v>1984801.6111284699</v>
      </c>
      <c r="AH12" s="133">
        <v>1984801.6111284699</v>
      </c>
      <c r="AI12" s="133">
        <v>1984801.6111284699</v>
      </c>
      <c r="AJ12" s="133">
        <v>1984801.6111284699</v>
      </c>
      <c r="AK12" s="133">
        <v>1984801.6111284699</v>
      </c>
      <c r="AL12" s="116">
        <v>2096385.5460472051</v>
      </c>
      <c r="AM12" s="116">
        <v>2096385.5460472051</v>
      </c>
      <c r="AN12" s="116">
        <v>2096385.5460472051</v>
      </c>
      <c r="AO12" s="116">
        <v>2096385.5460472051</v>
      </c>
      <c r="AP12" s="116">
        <v>2096385.5460472051</v>
      </c>
      <c r="AQ12" s="116">
        <v>2096385.5460472051</v>
      </c>
      <c r="AR12" s="116">
        <v>2096385.5460472051</v>
      </c>
      <c r="AS12" s="116">
        <v>2096385.5460472051</v>
      </c>
      <c r="AT12" s="116">
        <v>2096385.5460472051</v>
      </c>
      <c r="AU12" s="116">
        <v>2096385.5460472051</v>
      </c>
      <c r="AV12" s="116">
        <v>2096385.5460472051</v>
      </c>
      <c r="AW12" s="116">
        <v>2096385.5460472051</v>
      </c>
      <c r="AX12" s="116">
        <f t="shared" ref="AX12:AX19" si="2">AW12*(1+13.12269999%)</f>
        <v>2371487.9318887033</v>
      </c>
      <c r="AY12" s="116">
        <v>2371487.9318887033</v>
      </c>
      <c r="AZ12" s="116">
        <v>2371487.9318887033</v>
      </c>
      <c r="BA12" s="116">
        <v>2371487.9318887033</v>
      </c>
      <c r="BB12" s="116">
        <v>2371487.9318887033</v>
      </c>
      <c r="BC12" s="116">
        <v>2371487.9318887033</v>
      </c>
      <c r="BD12" s="116">
        <v>2371487.9318887033</v>
      </c>
      <c r="BE12" s="116">
        <v>2371487.9318887033</v>
      </c>
      <c r="BF12" s="116">
        <v>2371487.9318887033</v>
      </c>
      <c r="BG12" s="116">
        <v>2371487.9318887033</v>
      </c>
      <c r="BH12" s="116">
        <v>2371487.9318887033</v>
      </c>
      <c r="BI12" s="116">
        <v>2371487.9318887033</v>
      </c>
      <c r="BJ12" s="116">
        <v>2591456.938610286</v>
      </c>
      <c r="BK12" s="116">
        <v>2591456.938610286</v>
      </c>
      <c r="BL12" s="116">
        <v>2591456.938610286</v>
      </c>
      <c r="BM12" s="116">
        <v>2591456.938610286</v>
      </c>
      <c r="BN12" s="116">
        <v>2591456.938610286</v>
      </c>
      <c r="BO12" s="116">
        <v>2591456.938610286</v>
      </c>
      <c r="BP12" s="116">
        <v>2591456.938610286</v>
      </c>
      <c r="BQ12" s="116">
        <v>2591456.938610286</v>
      </c>
      <c r="BR12" s="116">
        <v>2591456.938610286</v>
      </c>
      <c r="BS12" s="116">
        <v>2591456.938610286</v>
      </c>
      <c r="BT12" s="116">
        <v>2591456.938610286</v>
      </c>
      <c r="BU12" s="116">
        <v>2591456.938610286</v>
      </c>
    </row>
    <row r="13" spans="1:73" s="134" customFormat="1" x14ac:dyDescent="0.2">
      <c r="A13" s="135" t="s">
        <v>7</v>
      </c>
      <c r="B13" s="116">
        <v>2556053.3824509806</v>
      </c>
      <c r="C13" s="116">
        <v>2556053.3824509806</v>
      </c>
      <c r="D13" s="116">
        <v>2556053.3824509806</v>
      </c>
      <c r="E13" s="116">
        <v>2556053.3824509806</v>
      </c>
      <c r="F13" s="116">
        <v>2556053.3824509806</v>
      </c>
      <c r="G13" s="116">
        <v>2556053.3824509806</v>
      </c>
      <c r="H13" s="116">
        <v>2556053.3824509806</v>
      </c>
      <c r="I13" s="116">
        <v>2556053.3824509806</v>
      </c>
      <c r="J13" s="116">
        <v>2556053.3824509806</v>
      </c>
      <c r="K13" s="116">
        <v>2556053.3824509806</v>
      </c>
      <c r="L13" s="116">
        <v>2556053.3824509806</v>
      </c>
      <c r="M13" s="116">
        <v>2556053.3824509806</v>
      </c>
      <c r="N13" s="136">
        <v>2653285.8172549023</v>
      </c>
      <c r="O13" s="136">
        <v>2653285.8172549023</v>
      </c>
      <c r="P13" s="136">
        <v>2653285.8172549023</v>
      </c>
      <c r="Q13" s="136">
        <v>2653285.8172549023</v>
      </c>
      <c r="R13" s="136">
        <v>2653285.8172549023</v>
      </c>
      <c r="S13" s="136">
        <v>2653285.8172549023</v>
      </c>
      <c r="T13" s="136">
        <v>2653285.8172549023</v>
      </c>
      <c r="U13" s="136">
        <v>2653285.8172549023</v>
      </c>
      <c r="V13" s="136">
        <v>2653285.8172549023</v>
      </c>
      <c r="W13" s="136">
        <v>2653285.8172549023</v>
      </c>
      <c r="X13" s="136">
        <v>2653285.8172549023</v>
      </c>
      <c r="Y13" s="136">
        <v>2653285.8172549023</v>
      </c>
      <c r="Z13" s="136">
        <v>2696003.7189127062</v>
      </c>
      <c r="AA13" s="136">
        <v>2696003.7189127062</v>
      </c>
      <c r="AB13" s="136">
        <v>2696003.7189127062</v>
      </c>
      <c r="AC13" s="136">
        <v>2696003.7189127062</v>
      </c>
      <c r="AD13" s="136">
        <v>2696003.7189127062</v>
      </c>
      <c r="AE13" s="136">
        <v>2696003.7189127062</v>
      </c>
      <c r="AF13" s="136">
        <v>2696003.71891271</v>
      </c>
      <c r="AG13" s="136">
        <v>2696003.71891271</v>
      </c>
      <c r="AH13" s="136">
        <v>2696003.71891271</v>
      </c>
      <c r="AI13" s="136">
        <v>2696003.71891271</v>
      </c>
      <c r="AJ13" s="136">
        <v>2696003.71891271</v>
      </c>
      <c r="AK13" s="136">
        <v>2696003.71891271</v>
      </c>
      <c r="AL13" s="116">
        <v>2847570.8588349591</v>
      </c>
      <c r="AM13" s="116">
        <v>2847570.8588349591</v>
      </c>
      <c r="AN13" s="116">
        <v>2847570.8588349591</v>
      </c>
      <c r="AO13" s="116">
        <v>2847570.8588349591</v>
      </c>
      <c r="AP13" s="116">
        <v>2847570.8588349591</v>
      </c>
      <c r="AQ13" s="116">
        <v>2847570.8588349591</v>
      </c>
      <c r="AR13" s="116">
        <v>2847570.8588349591</v>
      </c>
      <c r="AS13" s="116">
        <v>2847570.8588349591</v>
      </c>
      <c r="AT13" s="116">
        <v>2847570.8588349591</v>
      </c>
      <c r="AU13" s="116">
        <v>2847570.8588349591</v>
      </c>
      <c r="AV13" s="116">
        <v>2847570.8588349591</v>
      </c>
      <c r="AW13" s="116">
        <v>2847570.8588349591</v>
      </c>
      <c r="AX13" s="116">
        <f t="shared" si="2"/>
        <v>3221249.039642537</v>
      </c>
      <c r="AY13" s="116">
        <v>3221249.039642537</v>
      </c>
      <c r="AZ13" s="116">
        <v>3221249.039642537</v>
      </c>
      <c r="BA13" s="116">
        <v>3221249.039642537</v>
      </c>
      <c r="BB13" s="116">
        <v>3221249.039642537</v>
      </c>
      <c r="BC13" s="116">
        <v>3221249.039642537</v>
      </c>
      <c r="BD13" s="116">
        <v>3221249.039642537</v>
      </c>
      <c r="BE13" s="116">
        <v>3221249.039642537</v>
      </c>
      <c r="BF13" s="116">
        <v>3221249.039642537</v>
      </c>
      <c r="BG13" s="116">
        <v>3221249.039642537</v>
      </c>
      <c r="BH13" s="116">
        <v>3221249.039642537</v>
      </c>
      <c r="BI13" s="116">
        <v>3221249.039642537</v>
      </c>
      <c r="BJ13" s="116">
        <v>3520038.2268549283</v>
      </c>
      <c r="BK13" s="116">
        <v>3520038.2268549283</v>
      </c>
      <c r="BL13" s="116">
        <v>3520038.2268549283</v>
      </c>
      <c r="BM13" s="116">
        <v>3520038.2268549283</v>
      </c>
      <c r="BN13" s="116">
        <v>3520038.2268549283</v>
      </c>
      <c r="BO13" s="116">
        <v>3520038.2268549283</v>
      </c>
      <c r="BP13" s="116">
        <v>3520038.2268549283</v>
      </c>
      <c r="BQ13" s="116">
        <v>3520038.2268549283</v>
      </c>
      <c r="BR13" s="116">
        <v>3520038.2268549283</v>
      </c>
      <c r="BS13" s="116">
        <v>3520038.2268549283</v>
      </c>
      <c r="BT13" s="116">
        <v>3520038.2268549283</v>
      </c>
      <c r="BU13" s="116">
        <v>3520038.2268549283</v>
      </c>
    </row>
    <row r="14" spans="1:73" s="134" customFormat="1" x14ac:dyDescent="0.2">
      <c r="A14" s="135" t="s">
        <v>8</v>
      </c>
      <c r="B14" s="116">
        <v>3167358.3802941181</v>
      </c>
      <c r="C14" s="116">
        <v>3167358.3802941181</v>
      </c>
      <c r="D14" s="116">
        <v>3167358.3802941181</v>
      </c>
      <c r="E14" s="116">
        <v>3167358.3802941181</v>
      </c>
      <c r="F14" s="116">
        <v>3167358.3802941181</v>
      </c>
      <c r="G14" s="116">
        <v>3167358.3802941181</v>
      </c>
      <c r="H14" s="116">
        <v>3167358.3802941181</v>
      </c>
      <c r="I14" s="116">
        <v>3167358.3802941181</v>
      </c>
      <c r="J14" s="116">
        <v>3167358.3802941181</v>
      </c>
      <c r="K14" s="116">
        <v>3167358.3802941181</v>
      </c>
      <c r="L14" s="116">
        <v>3167358.3802941181</v>
      </c>
      <c r="M14" s="116">
        <v>3167358.3802941181</v>
      </c>
      <c r="N14" s="136">
        <v>3287844.8964705886</v>
      </c>
      <c r="O14" s="136">
        <v>3287844.8964705886</v>
      </c>
      <c r="P14" s="136">
        <v>3287844.8964705886</v>
      </c>
      <c r="Q14" s="136">
        <v>3287844.8964705886</v>
      </c>
      <c r="R14" s="136">
        <v>3287844.8964705886</v>
      </c>
      <c r="S14" s="136">
        <v>3287844.8964705886</v>
      </c>
      <c r="T14" s="136">
        <v>3287844.8964705886</v>
      </c>
      <c r="U14" s="136">
        <v>3287844.8964705886</v>
      </c>
      <c r="V14" s="136">
        <v>3287844.8964705886</v>
      </c>
      <c r="W14" s="136">
        <v>3287844.8964705886</v>
      </c>
      <c r="X14" s="136">
        <v>3287844.8964705886</v>
      </c>
      <c r="Y14" s="136">
        <v>3287844.8964705886</v>
      </c>
      <c r="Z14" s="136">
        <v>3340779.1993037653</v>
      </c>
      <c r="AA14" s="136">
        <v>3340779.1993037653</v>
      </c>
      <c r="AB14" s="136">
        <v>3340779.1993037653</v>
      </c>
      <c r="AC14" s="136">
        <v>3340779.1993037653</v>
      </c>
      <c r="AD14" s="136">
        <v>3340779.1993037653</v>
      </c>
      <c r="AE14" s="136">
        <v>3340779.1993037653</v>
      </c>
      <c r="AF14" s="136">
        <v>3340779.19930377</v>
      </c>
      <c r="AG14" s="136">
        <v>3340779.19930377</v>
      </c>
      <c r="AH14" s="136">
        <v>3340779.19930377</v>
      </c>
      <c r="AI14" s="136">
        <v>3340779.19930377</v>
      </c>
      <c r="AJ14" s="136">
        <v>3340779.19930377</v>
      </c>
      <c r="AK14" s="136">
        <v>3340779.19930377</v>
      </c>
      <c r="AL14" s="116">
        <v>3528595.0931759183</v>
      </c>
      <c r="AM14" s="116">
        <v>3528595.0931759183</v>
      </c>
      <c r="AN14" s="116">
        <v>3528595.0931759183</v>
      </c>
      <c r="AO14" s="116">
        <v>3528595.0931759183</v>
      </c>
      <c r="AP14" s="116">
        <v>3528595.0931759183</v>
      </c>
      <c r="AQ14" s="116">
        <v>3528595.0931759183</v>
      </c>
      <c r="AR14" s="116">
        <v>3528595.0931759183</v>
      </c>
      <c r="AS14" s="116">
        <v>3528595.0931759183</v>
      </c>
      <c r="AT14" s="116">
        <v>3528595.0931759183</v>
      </c>
      <c r="AU14" s="116">
        <v>3528595.0931759183</v>
      </c>
      <c r="AV14" s="116">
        <v>3528595.0931759183</v>
      </c>
      <c r="AW14" s="116">
        <v>3528595.0931759183</v>
      </c>
      <c r="AX14" s="116">
        <f t="shared" si="2"/>
        <v>3991642.0411152551</v>
      </c>
      <c r="AY14" s="116">
        <v>3991642.0411152551</v>
      </c>
      <c r="AZ14" s="116">
        <v>3991642.0411152551</v>
      </c>
      <c r="BA14" s="116">
        <v>3991642.0411152551</v>
      </c>
      <c r="BB14" s="116">
        <v>3991642.0411152551</v>
      </c>
      <c r="BC14" s="116">
        <v>3991642.0411152551</v>
      </c>
      <c r="BD14" s="116">
        <v>3991642.0411152551</v>
      </c>
      <c r="BE14" s="116">
        <v>3991642.0411152551</v>
      </c>
      <c r="BF14" s="116">
        <v>3991642.0411152551</v>
      </c>
      <c r="BG14" s="116">
        <v>3991642.0411152551</v>
      </c>
      <c r="BH14" s="116">
        <v>3991642.0411152551</v>
      </c>
      <c r="BI14" s="116">
        <v>3991642.0411152551</v>
      </c>
      <c r="BJ14" s="116">
        <v>4361889.5651129549</v>
      </c>
      <c r="BK14" s="116">
        <v>4361889.5651129549</v>
      </c>
      <c r="BL14" s="116">
        <v>4361889.5651129549</v>
      </c>
      <c r="BM14" s="116">
        <v>4361889.5651129549</v>
      </c>
      <c r="BN14" s="116">
        <v>4361889.5651129549</v>
      </c>
      <c r="BO14" s="116">
        <v>4361889.5651129549</v>
      </c>
      <c r="BP14" s="116">
        <v>4361889.5651129549</v>
      </c>
      <c r="BQ14" s="116">
        <v>4361889.5651129549</v>
      </c>
      <c r="BR14" s="116">
        <v>4361889.5651129549</v>
      </c>
      <c r="BS14" s="116">
        <v>4361889.5651129549</v>
      </c>
      <c r="BT14" s="116">
        <v>4361889.5651129549</v>
      </c>
      <c r="BU14" s="116">
        <v>4361889.5651129549</v>
      </c>
    </row>
    <row r="15" spans="1:73" s="134" customFormat="1" x14ac:dyDescent="0.2">
      <c r="A15" s="135" t="s">
        <v>9</v>
      </c>
      <c r="B15" s="116">
        <v>6689128.8161764732</v>
      </c>
      <c r="C15" s="116">
        <v>6689128.8161764732</v>
      </c>
      <c r="D15" s="116">
        <v>6689128.8161764732</v>
      </c>
      <c r="E15" s="116">
        <v>6689128.8161764732</v>
      </c>
      <c r="F15" s="116">
        <v>6689128.8161764732</v>
      </c>
      <c r="G15" s="116">
        <v>6689128.8161764732</v>
      </c>
      <c r="H15" s="116">
        <v>6689128.8161764732</v>
      </c>
      <c r="I15" s="116">
        <v>6689128.8161764732</v>
      </c>
      <c r="J15" s="116">
        <v>6689128.8161764732</v>
      </c>
      <c r="K15" s="116">
        <v>6689128.8161764732</v>
      </c>
      <c r="L15" s="116">
        <v>6689128.8161764732</v>
      </c>
      <c r="M15" s="116">
        <v>6689128.8161764732</v>
      </c>
      <c r="N15" s="136">
        <v>6943583.7058823556</v>
      </c>
      <c r="O15" s="136">
        <v>6943583.7058823556</v>
      </c>
      <c r="P15" s="136">
        <v>6943583.7058823556</v>
      </c>
      <c r="Q15" s="136">
        <v>6943583.7058823556</v>
      </c>
      <c r="R15" s="136">
        <v>6943583.7058823556</v>
      </c>
      <c r="S15" s="136">
        <v>6943583.7058823556</v>
      </c>
      <c r="T15" s="136">
        <v>6943583.7058823556</v>
      </c>
      <c r="U15" s="136">
        <v>6943583.7058823556</v>
      </c>
      <c r="V15" s="136">
        <v>6943583.7058823556</v>
      </c>
      <c r="W15" s="136">
        <v>6943583.7058823556</v>
      </c>
      <c r="X15" s="136">
        <v>6943583.7058823556</v>
      </c>
      <c r="Y15" s="136">
        <v>6943583.7058823556</v>
      </c>
      <c r="Z15" s="136">
        <v>7055375.4035470616</v>
      </c>
      <c r="AA15" s="136">
        <v>7055375.4035470616</v>
      </c>
      <c r="AB15" s="136">
        <v>7055375.4035470616</v>
      </c>
      <c r="AC15" s="136">
        <v>7055375.4035470616</v>
      </c>
      <c r="AD15" s="136">
        <v>7055375.4035470616</v>
      </c>
      <c r="AE15" s="136">
        <v>7055375.4035470616</v>
      </c>
      <c r="AF15" s="136">
        <v>7055375.4035470597</v>
      </c>
      <c r="AG15" s="136">
        <v>7055375.4035470597</v>
      </c>
      <c r="AH15" s="136">
        <v>7055375.4035470597</v>
      </c>
      <c r="AI15" s="136">
        <v>7055375.4035470597</v>
      </c>
      <c r="AJ15" s="136">
        <v>7055375.4035470597</v>
      </c>
      <c r="AK15" s="136">
        <v>7055375.4035470597</v>
      </c>
      <c r="AL15" s="116">
        <v>7452022.8797696503</v>
      </c>
      <c r="AM15" s="116">
        <v>7452022.8797696503</v>
      </c>
      <c r="AN15" s="116">
        <v>7452022.8797696503</v>
      </c>
      <c r="AO15" s="116">
        <v>7452022.8797696503</v>
      </c>
      <c r="AP15" s="116">
        <v>7452022.8797696503</v>
      </c>
      <c r="AQ15" s="116">
        <v>7452022.8797696503</v>
      </c>
      <c r="AR15" s="116">
        <v>7452022.8797696503</v>
      </c>
      <c r="AS15" s="116">
        <v>7452022.8797696503</v>
      </c>
      <c r="AT15" s="116">
        <v>7452022.8797696503</v>
      </c>
      <c r="AU15" s="116">
        <v>7452022.8797696503</v>
      </c>
      <c r="AV15" s="116">
        <v>7452022.8797696503</v>
      </c>
      <c r="AW15" s="116">
        <v>7452022.8797696503</v>
      </c>
      <c r="AX15" s="116">
        <f t="shared" si="2"/>
        <v>8429929.4854679797</v>
      </c>
      <c r="AY15" s="116">
        <v>8429929.4854679797</v>
      </c>
      <c r="AZ15" s="116">
        <v>8429929.4854679797</v>
      </c>
      <c r="BA15" s="116">
        <v>8429929.4854679797</v>
      </c>
      <c r="BB15" s="116">
        <v>8429929.4854679797</v>
      </c>
      <c r="BC15" s="116">
        <v>8429929.4854679797</v>
      </c>
      <c r="BD15" s="116">
        <v>8429929.4854679797</v>
      </c>
      <c r="BE15" s="116">
        <v>8429929.4854679797</v>
      </c>
      <c r="BF15" s="116">
        <v>8429929.4854679797</v>
      </c>
      <c r="BG15" s="116">
        <v>8429929.4854679797</v>
      </c>
      <c r="BH15" s="116">
        <v>8429929.4854679797</v>
      </c>
      <c r="BI15" s="116">
        <v>8429929.4854679797</v>
      </c>
      <c r="BJ15" s="116">
        <v>9211853.4373957273</v>
      </c>
      <c r="BK15" s="116">
        <v>9211853.4373957273</v>
      </c>
      <c r="BL15" s="116">
        <v>9211853.4373957273</v>
      </c>
      <c r="BM15" s="116">
        <v>9211853.4373957273</v>
      </c>
      <c r="BN15" s="116">
        <v>9211853.4373957273</v>
      </c>
      <c r="BO15" s="116">
        <v>9211853.4373957273</v>
      </c>
      <c r="BP15" s="116">
        <v>9211853.4373957273</v>
      </c>
      <c r="BQ15" s="116">
        <v>9211853.4373957273</v>
      </c>
      <c r="BR15" s="116">
        <v>9211853.4373957273</v>
      </c>
      <c r="BS15" s="116">
        <v>9211853.4373957273</v>
      </c>
      <c r="BT15" s="116">
        <v>9211853.4373957273</v>
      </c>
      <c r="BU15" s="116">
        <v>9211853.4373957273</v>
      </c>
    </row>
    <row r="16" spans="1:73" s="134" customFormat="1" x14ac:dyDescent="0.2">
      <c r="A16" s="135" t="s">
        <v>10</v>
      </c>
      <c r="B16" s="116">
        <v>12965329.510128196</v>
      </c>
      <c r="C16" s="116">
        <v>12965329.510128196</v>
      </c>
      <c r="D16" s="116">
        <v>12965329.510128196</v>
      </c>
      <c r="E16" s="116">
        <v>12965329.510128196</v>
      </c>
      <c r="F16" s="116">
        <v>12965329.510128196</v>
      </c>
      <c r="G16" s="116">
        <v>12965329.510128196</v>
      </c>
      <c r="H16" s="116">
        <v>12965329.510128196</v>
      </c>
      <c r="I16" s="116">
        <v>12965329.510128196</v>
      </c>
      <c r="J16" s="116">
        <v>12965329.5101282</v>
      </c>
      <c r="K16" s="116">
        <v>12965329.5101282</v>
      </c>
      <c r="L16" s="116">
        <v>12965329.5101282</v>
      </c>
      <c r="M16" s="116">
        <v>12965329.5101282</v>
      </c>
      <c r="N16" s="136">
        <v>13458012.031513067</v>
      </c>
      <c r="O16" s="136">
        <v>13458012.031513067</v>
      </c>
      <c r="P16" s="136">
        <v>13458012.031513067</v>
      </c>
      <c r="Q16" s="136">
        <v>13458012.031513067</v>
      </c>
      <c r="R16" s="136">
        <v>13458012.031513067</v>
      </c>
      <c r="S16" s="136">
        <v>13458012.031513067</v>
      </c>
      <c r="T16" s="136">
        <v>13458012.031513067</v>
      </c>
      <c r="U16" s="136">
        <v>13458012.031513067</v>
      </c>
      <c r="V16" s="136">
        <v>13458012.031513067</v>
      </c>
      <c r="W16" s="136">
        <v>13458012.031513067</v>
      </c>
      <c r="X16" s="136">
        <v>13458012.031513067</v>
      </c>
      <c r="Y16" s="136">
        <v>13458012.031513067</v>
      </c>
      <c r="Z16" s="136">
        <v>13674686.025220428</v>
      </c>
      <c r="AA16" s="136">
        <v>13674686.025220428</v>
      </c>
      <c r="AB16" s="136">
        <v>13674686.025220428</v>
      </c>
      <c r="AC16" s="136">
        <v>13674686.025220428</v>
      </c>
      <c r="AD16" s="136">
        <v>13674686.025220428</v>
      </c>
      <c r="AE16" s="136">
        <v>13674686.025220428</v>
      </c>
      <c r="AF16" s="136">
        <v>13674686.0252204</v>
      </c>
      <c r="AG16" s="136">
        <v>13674686.0252204</v>
      </c>
      <c r="AH16" s="136">
        <v>13674686.0252204</v>
      </c>
      <c r="AI16" s="136">
        <v>13674686.0252204</v>
      </c>
      <c r="AJ16" s="136">
        <v>13674686.0252204</v>
      </c>
      <c r="AK16" s="136">
        <v>13674686.0252204</v>
      </c>
      <c r="AL16" s="116">
        <v>14443465.769713268</v>
      </c>
      <c r="AM16" s="116">
        <v>14443465.769713268</v>
      </c>
      <c r="AN16" s="116">
        <v>14443465.769713268</v>
      </c>
      <c r="AO16" s="116">
        <v>14443465.769713268</v>
      </c>
      <c r="AP16" s="116">
        <v>14443465.769713268</v>
      </c>
      <c r="AQ16" s="116">
        <v>14443465.769713268</v>
      </c>
      <c r="AR16" s="116">
        <v>14443465.769713268</v>
      </c>
      <c r="AS16" s="116">
        <v>14443465.769713268</v>
      </c>
      <c r="AT16" s="116">
        <v>14443465.769713268</v>
      </c>
      <c r="AU16" s="116">
        <v>14443465.769713268</v>
      </c>
      <c r="AV16" s="116">
        <v>14443465.769713268</v>
      </c>
      <c r="AW16" s="116">
        <v>14443465.769713268</v>
      </c>
      <c r="AX16" s="116">
        <f t="shared" si="2"/>
        <v>16338838.450831084</v>
      </c>
      <c r="AY16" s="116">
        <v>16338838.450831084</v>
      </c>
      <c r="AZ16" s="116">
        <v>16338838.450831084</v>
      </c>
      <c r="BA16" s="116">
        <v>16338838.450831084</v>
      </c>
      <c r="BB16" s="116">
        <v>16338838.450831084</v>
      </c>
      <c r="BC16" s="116">
        <v>16338838.450831084</v>
      </c>
      <c r="BD16" s="116">
        <v>16338838.450831084</v>
      </c>
      <c r="BE16" s="116">
        <v>16338838.450831084</v>
      </c>
      <c r="BF16" s="116">
        <v>16338838.450831084</v>
      </c>
      <c r="BG16" s="116">
        <v>16338838.450831084</v>
      </c>
      <c r="BH16" s="116">
        <v>16338838.450831084</v>
      </c>
      <c r="BI16" s="116">
        <v>16338838.450831084</v>
      </c>
      <c r="BJ16" s="116">
        <v>17854358.735242296</v>
      </c>
      <c r="BK16" s="116">
        <v>17854358.735242296</v>
      </c>
      <c r="BL16" s="116">
        <v>17854358.735242296</v>
      </c>
      <c r="BM16" s="116">
        <v>17854358.735242296</v>
      </c>
      <c r="BN16" s="116">
        <v>17854358.735242296</v>
      </c>
      <c r="BO16" s="116">
        <v>17854358.735242296</v>
      </c>
      <c r="BP16" s="116">
        <v>17854358.735242296</v>
      </c>
      <c r="BQ16" s="116">
        <v>17854358.735242296</v>
      </c>
      <c r="BR16" s="116">
        <v>17854358.735242296</v>
      </c>
      <c r="BS16" s="116">
        <v>17854358.735242296</v>
      </c>
      <c r="BT16" s="116">
        <v>17854358.735242296</v>
      </c>
      <c r="BU16" s="116">
        <v>17854358.735242296</v>
      </c>
    </row>
    <row r="17" spans="1:73" s="134" customFormat="1" x14ac:dyDescent="0.2">
      <c r="A17" s="135" t="s">
        <v>11</v>
      </c>
      <c r="B17" s="116">
        <v>10244906.873731367</v>
      </c>
      <c r="C17" s="116">
        <v>10244906.873731367</v>
      </c>
      <c r="D17" s="116">
        <v>10244906.873731367</v>
      </c>
      <c r="E17" s="116">
        <v>10244906.873731367</v>
      </c>
      <c r="F17" s="116">
        <v>10244906.873731367</v>
      </c>
      <c r="G17" s="116">
        <v>10244906.873731367</v>
      </c>
      <c r="H17" s="116">
        <v>10244906.873731367</v>
      </c>
      <c r="I17" s="116">
        <v>10244906.873731367</v>
      </c>
      <c r="J17" s="116">
        <v>10244906.873731367</v>
      </c>
      <c r="K17" s="116">
        <v>10244906.873731367</v>
      </c>
      <c r="L17" s="116">
        <v>10244906.873731367</v>
      </c>
      <c r="M17" s="116">
        <v>10244906.873731367</v>
      </c>
      <c r="N17" s="136">
        <v>10634213.33493316</v>
      </c>
      <c r="O17" s="136">
        <v>10634213.33493316</v>
      </c>
      <c r="P17" s="136">
        <v>10634213.33493316</v>
      </c>
      <c r="Q17" s="136">
        <v>10634213.33493316</v>
      </c>
      <c r="R17" s="136">
        <v>10634213.33493316</v>
      </c>
      <c r="S17" s="136">
        <v>10634213.33493316</v>
      </c>
      <c r="T17" s="136">
        <v>10634213.33493316</v>
      </c>
      <c r="U17" s="136">
        <v>10634213.33493316</v>
      </c>
      <c r="V17" s="136">
        <v>10634213.33493316</v>
      </c>
      <c r="W17" s="136">
        <v>10634213.33493316</v>
      </c>
      <c r="X17" s="136">
        <v>10634213.33493316</v>
      </c>
      <c r="Y17" s="136">
        <v>10634213.33493316</v>
      </c>
      <c r="Z17" s="136">
        <v>10805424.169625584</v>
      </c>
      <c r="AA17" s="136">
        <v>10805424.169625584</v>
      </c>
      <c r="AB17" s="136">
        <v>10805424.169625584</v>
      </c>
      <c r="AC17" s="136">
        <v>10805424.169625584</v>
      </c>
      <c r="AD17" s="136">
        <v>10805424.169625584</v>
      </c>
      <c r="AE17" s="136">
        <v>10805424.169625584</v>
      </c>
      <c r="AF17" s="136">
        <v>10805424.169625601</v>
      </c>
      <c r="AG17" s="136">
        <v>10805424.169625601</v>
      </c>
      <c r="AH17" s="136">
        <v>10805424.169625601</v>
      </c>
      <c r="AI17" s="136">
        <v>10805424.169625601</v>
      </c>
      <c r="AJ17" s="136">
        <v>10805424.169625601</v>
      </c>
      <c r="AK17" s="136">
        <v>10805424.169625601</v>
      </c>
      <c r="AL17" s="116">
        <v>11412896.342437509</v>
      </c>
      <c r="AM17" s="116">
        <v>11412896.342437509</v>
      </c>
      <c r="AN17" s="116">
        <v>11412896.342437509</v>
      </c>
      <c r="AO17" s="116">
        <v>11412896.342437509</v>
      </c>
      <c r="AP17" s="116">
        <v>11412896.342437509</v>
      </c>
      <c r="AQ17" s="116">
        <v>11412896.342437509</v>
      </c>
      <c r="AR17" s="116">
        <v>11412896.342437509</v>
      </c>
      <c r="AS17" s="116">
        <v>11412896.342437509</v>
      </c>
      <c r="AT17" s="116">
        <v>11412896.342437509</v>
      </c>
      <c r="AU17" s="116">
        <v>11412896.342437509</v>
      </c>
      <c r="AV17" s="116">
        <v>11412896.342437509</v>
      </c>
      <c r="AW17" s="116">
        <v>11412896.342437509</v>
      </c>
      <c r="AX17" s="116">
        <f t="shared" si="2"/>
        <v>12910576.489625266</v>
      </c>
      <c r="AY17" s="116">
        <v>12910576.489625266</v>
      </c>
      <c r="AZ17" s="116">
        <v>12910576.489625266</v>
      </c>
      <c r="BA17" s="116">
        <v>12910576.489625266</v>
      </c>
      <c r="BB17" s="116">
        <v>12910576.489625266</v>
      </c>
      <c r="BC17" s="116">
        <v>12910576.489625266</v>
      </c>
      <c r="BD17" s="116">
        <v>12910576.489625266</v>
      </c>
      <c r="BE17" s="116">
        <v>12910576.489625266</v>
      </c>
      <c r="BF17" s="116">
        <v>12910576.489625266</v>
      </c>
      <c r="BG17" s="116">
        <v>12910576.489625266</v>
      </c>
      <c r="BH17" s="116">
        <v>12910576.489625266</v>
      </c>
      <c r="BI17" s="116">
        <v>12910576.489625266</v>
      </c>
      <c r="BJ17" s="116">
        <v>14108105.959810726</v>
      </c>
      <c r="BK17" s="116">
        <v>14108105.959810726</v>
      </c>
      <c r="BL17" s="116">
        <v>14108105.959810726</v>
      </c>
      <c r="BM17" s="116">
        <v>14108105.959810726</v>
      </c>
      <c r="BN17" s="116">
        <v>14108105.959810726</v>
      </c>
      <c r="BO17" s="116">
        <v>14108105.959810726</v>
      </c>
      <c r="BP17" s="116">
        <v>14108105.959810726</v>
      </c>
      <c r="BQ17" s="116">
        <v>14108105.959810726</v>
      </c>
      <c r="BR17" s="116">
        <v>14108105.959810726</v>
      </c>
      <c r="BS17" s="116">
        <v>14108105.959810726</v>
      </c>
      <c r="BT17" s="116">
        <v>14108105.959810726</v>
      </c>
      <c r="BU17" s="116">
        <v>14108105.959810726</v>
      </c>
    </row>
    <row r="18" spans="1:73" s="134" customFormat="1" x14ac:dyDescent="0.2">
      <c r="A18" s="135" t="s">
        <v>12</v>
      </c>
      <c r="B18" s="116">
        <v>7976010.6055592373</v>
      </c>
      <c r="C18" s="116">
        <v>7976010.6055592373</v>
      </c>
      <c r="D18" s="116">
        <v>7976010.6055592373</v>
      </c>
      <c r="E18" s="116">
        <v>7976010.6055592373</v>
      </c>
      <c r="F18" s="116">
        <v>7976010.6055592373</v>
      </c>
      <c r="G18" s="116">
        <v>7976010.6055592373</v>
      </c>
      <c r="H18" s="116">
        <v>7976010.6055592373</v>
      </c>
      <c r="I18" s="116">
        <v>7976010.6055592373</v>
      </c>
      <c r="J18" s="116">
        <v>7976010.6055592373</v>
      </c>
      <c r="K18" s="116">
        <v>7976010.6055592373</v>
      </c>
      <c r="L18" s="116">
        <v>7976010.6055592373</v>
      </c>
      <c r="M18" s="116">
        <v>7976010.6055592373</v>
      </c>
      <c r="N18" s="136">
        <v>8279099.0085704885</v>
      </c>
      <c r="O18" s="136">
        <v>8279099.0085704885</v>
      </c>
      <c r="P18" s="136">
        <v>8279099.0085704885</v>
      </c>
      <c r="Q18" s="136">
        <v>8279099.0085704885</v>
      </c>
      <c r="R18" s="136">
        <v>8279099.0085704885</v>
      </c>
      <c r="S18" s="136">
        <v>8279099.0085704885</v>
      </c>
      <c r="T18" s="136">
        <v>8279099.0085704885</v>
      </c>
      <c r="U18" s="136">
        <v>8279099.0085704885</v>
      </c>
      <c r="V18" s="136">
        <v>8279099.0085704885</v>
      </c>
      <c r="W18" s="136">
        <v>8279099.0085704885</v>
      </c>
      <c r="X18" s="136">
        <v>8279099.0085704885</v>
      </c>
      <c r="Y18" s="136">
        <v>8279099.0085704885</v>
      </c>
      <c r="Z18" s="136">
        <v>8412392.5026084743</v>
      </c>
      <c r="AA18" s="136">
        <v>8412392.5026084743</v>
      </c>
      <c r="AB18" s="136">
        <v>8412392.5026084743</v>
      </c>
      <c r="AC18" s="136">
        <v>8412392.5026084743</v>
      </c>
      <c r="AD18" s="136">
        <v>8412392.5026084743</v>
      </c>
      <c r="AE18" s="136">
        <v>8412392.5026084743</v>
      </c>
      <c r="AF18" s="136">
        <v>8412392.5026084706</v>
      </c>
      <c r="AG18" s="136">
        <v>8412392.5026084706</v>
      </c>
      <c r="AH18" s="136">
        <v>8412392.5026084706</v>
      </c>
      <c r="AI18" s="136">
        <v>8412392.5026084706</v>
      </c>
      <c r="AJ18" s="136">
        <v>8412392.5026084706</v>
      </c>
      <c r="AK18" s="136">
        <v>8412392.5026084706</v>
      </c>
      <c r="AL18" s="116">
        <v>8885330.3782424107</v>
      </c>
      <c r="AM18" s="116">
        <v>8885330.3782424107</v>
      </c>
      <c r="AN18" s="116">
        <v>8885330.3782424107</v>
      </c>
      <c r="AO18" s="116">
        <v>8885330.3782424107</v>
      </c>
      <c r="AP18" s="116">
        <v>8885330.3782424107</v>
      </c>
      <c r="AQ18" s="116">
        <v>8885330.3782424107</v>
      </c>
      <c r="AR18" s="116">
        <v>8885330.3782424107</v>
      </c>
      <c r="AS18" s="116">
        <v>8885330.3782424107</v>
      </c>
      <c r="AT18" s="116">
        <v>8885330.3782424107</v>
      </c>
      <c r="AU18" s="116">
        <v>8885330.3782424107</v>
      </c>
      <c r="AV18" s="116">
        <v>8885330.3782424107</v>
      </c>
      <c r="AW18" s="116">
        <v>8885330.3782424107</v>
      </c>
      <c r="AX18" s="116">
        <f t="shared" si="2"/>
        <v>10051325.626899494</v>
      </c>
      <c r="AY18" s="116">
        <v>10051325.626899494</v>
      </c>
      <c r="AZ18" s="116">
        <v>10051325.626899494</v>
      </c>
      <c r="BA18" s="116">
        <v>10051325.626899494</v>
      </c>
      <c r="BB18" s="116">
        <v>10051325.626899494</v>
      </c>
      <c r="BC18" s="116">
        <v>10051325.626899494</v>
      </c>
      <c r="BD18" s="116">
        <v>10051325.626899494</v>
      </c>
      <c r="BE18" s="116">
        <v>10051325.626899494</v>
      </c>
      <c r="BF18" s="116">
        <v>10051325.626899494</v>
      </c>
      <c r="BG18" s="116">
        <v>10051325.626899494</v>
      </c>
      <c r="BH18" s="116">
        <v>10051325.626899494</v>
      </c>
      <c r="BI18" s="116">
        <v>10051325.626899494</v>
      </c>
      <c r="BJ18" s="116">
        <v>10983643.30166135</v>
      </c>
      <c r="BK18" s="116">
        <v>10983643.30166135</v>
      </c>
      <c r="BL18" s="116">
        <v>10983643.30166135</v>
      </c>
      <c r="BM18" s="116">
        <v>10983643.30166135</v>
      </c>
      <c r="BN18" s="116">
        <v>10983643.30166135</v>
      </c>
      <c r="BO18" s="116">
        <v>10983643.30166135</v>
      </c>
      <c r="BP18" s="116">
        <v>10983643.30166135</v>
      </c>
      <c r="BQ18" s="116">
        <v>10983643.30166135</v>
      </c>
      <c r="BR18" s="116">
        <v>10983643.30166135</v>
      </c>
      <c r="BS18" s="116">
        <v>10983643.30166135</v>
      </c>
      <c r="BT18" s="116">
        <v>10983643.30166135</v>
      </c>
      <c r="BU18" s="116">
        <v>10983643.30166135</v>
      </c>
    </row>
    <row r="19" spans="1:73" s="134" customFormat="1" x14ac:dyDescent="0.2">
      <c r="A19" s="135" t="s">
        <v>13</v>
      </c>
      <c r="B19" s="116">
        <v>9474670.3284882959</v>
      </c>
      <c r="C19" s="116">
        <v>9474670.3284882959</v>
      </c>
      <c r="D19" s="116">
        <v>9474670.3284882959</v>
      </c>
      <c r="E19" s="116">
        <v>9474670.3284882959</v>
      </c>
      <c r="F19" s="116">
        <v>9474670.3284882959</v>
      </c>
      <c r="G19" s="116">
        <v>9474670.3284882959</v>
      </c>
      <c r="H19" s="116">
        <v>9474670.3284882959</v>
      </c>
      <c r="I19" s="116">
        <v>9474670.3284882959</v>
      </c>
      <c r="J19" s="116">
        <v>9474670.3284882996</v>
      </c>
      <c r="K19" s="116">
        <v>9474670.3284882959</v>
      </c>
      <c r="L19" s="116">
        <v>9474670.3284882959</v>
      </c>
      <c r="M19" s="116">
        <v>9474670.3284882959</v>
      </c>
      <c r="N19" s="136">
        <v>9834707.8009708505</v>
      </c>
      <c r="O19" s="136">
        <v>9834707.8009708505</v>
      </c>
      <c r="P19" s="136">
        <v>9834707.8009708505</v>
      </c>
      <c r="Q19" s="136">
        <v>9834707.8009708505</v>
      </c>
      <c r="R19" s="136">
        <v>9834707.8009708505</v>
      </c>
      <c r="S19" s="136">
        <v>9834707.8009708505</v>
      </c>
      <c r="T19" s="136">
        <v>9834707.8009708505</v>
      </c>
      <c r="U19" s="136">
        <v>9834707.8009708505</v>
      </c>
      <c r="V19" s="136">
        <v>9834707.8009708505</v>
      </c>
      <c r="W19" s="136">
        <v>9834707.8009708505</v>
      </c>
      <c r="X19" s="136">
        <v>9834707.8009708505</v>
      </c>
      <c r="Y19" s="136">
        <v>9834707.8009708505</v>
      </c>
      <c r="Z19" s="136">
        <v>9993046.5965664815</v>
      </c>
      <c r="AA19" s="136">
        <v>9993046.5965664815</v>
      </c>
      <c r="AB19" s="136">
        <v>9993046.5965664815</v>
      </c>
      <c r="AC19" s="136">
        <v>9993046.5965664815</v>
      </c>
      <c r="AD19" s="136">
        <v>9993046.5965664815</v>
      </c>
      <c r="AE19" s="136">
        <v>9993046.5965664815</v>
      </c>
      <c r="AF19" s="136">
        <v>9993046.5965664797</v>
      </c>
      <c r="AG19" s="136">
        <v>9993046.5965664797</v>
      </c>
      <c r="AH19" s="136">
        <v>9993046.5965664797</v>
      </c>
      <c r="AI19" s="136">
        <v>9993046.5965664797</v>
      </c>
      <c r="AJ19" s="136">
        <v>9993046.5965664797</v>
      </c>
      <c r="AK19" s="136">
        <v>9993046.5965664797</v>
      </c>
      <c r="AL19" s="116">
        <v>10554847.561871612</v>
      </c>
      <c r="AM19" s="116">
        <v>10554847.561871612</v>
      </c>
      <c r="AN19" s="116">
        <v>10554847.561871612</v>
      </c>
      <c r="AO19" s="116">
        <v>10554847.561871612</v>
      </c>
      <c r="AP19" s="116">
        <v>10554847.561871612</v>
      </c>
      <c r="AQ19" s="116">
        <v>10554847.561871612</v>
      </c>
      <c r="AR19" s="116">
        <v>10554847.561871612</v>
      </c>
      <c r="AS19" s="116">
        <v>10554847.561871612</v>
      </c>
      <c r="AT19" s="116">
        <v>10554847.561871612</v>
      </c>
      <c r="AU19" s="116">
        <v>10554847.561871612</v>
      </c>
      <c r="AV19" s="116">
        <v>10554847.561871612</v>
      </c>
      <c r="AW19" s="116">
        <v>10554847.561871612</v>
      </c>
      <c r="AX19" s="116">
        <f t="shared" si="2"/>
        <v>11939928.541817853</v>
      </c>
      <c r="AY19" s="116">
        <v>11939928.541817853</v>
      </c>
      <c r="AZ19" s="116">
        <v>11939928.541817853</v>
      </c>
      <c r="BA19" s="116">
        <v>11939928.541817853</v>
      </c>
      <c r="BB19" s="116">
        <v>11939928.541817853</v>
      </c>
      <c r="BC19" s="116">
        <v>11939928.541817853</v>
      </c>
      <c r="BD19" s="116">
        <v>11939928.541817853</v>
      </c>
      <c r="BE19" s="116">
        <v>11939928.541817853</v>
      </c>
      <c r="BF19" s="116">
        <v>11939928.541817853</v>
      </c>
      <c r="BG19" s="116">
        <v>11939928.541817853</v>
      </c>
      <c r="BH19" s="116">
        <v>11939928.541817853</v>
      </c>
      <c r="BI19" s="116">
        <v>11939928.541817853</v>
      </c>
      <c r="BJ19" s="116">
        <v>13047424.888880694</v>
      </c>
      <c r="BK19" s="116">
        <v>13047424.888880694</v>
      </c>
      <c r="BL19" s="116">
        <v>13047424.888880694</v>
      </c>
      <c r="BM19" s="116">
        <v>13047424.888880694</v>
      </c>
      <c r="BN19" s="116">
        <v>13047424.888880694</v>
      </c>
      <c r="BO19" s="116">
        <v>13047424.888880694</v>
      </c>
      <c r="BP19" s="116">
        <v>13047424.888880694</v>
      </c>
      <c r="BQ19" s="116">
        <v>13047424.888880694</v>
      </c>
      <c r="BR19" s="116">
        <v>13047424.888880694</v>
      </c>
      <c r="BS19" s="116">
        <v>13047424.888880694</v>
      </c>
      <c r="BT19" s="116">
        <v>13047424.888880694</v>
      </c>
      <c r="BU19" s="116">
        <v>13047424.888880694</v>
      </c>
    </row>
    <row r="20" spans="1:73" s="134" customFormat="1" x14ac:dyDescent="0.2">
      <c r="A20" s="135" t="s">
        <v>171</v>
      </c>
      <c r="B20" s="116"/>
      <c r="C20" s="116"/>
      <c r="D20" s="116"/>
      <c r="E20" s="116"/>
      <c r="F20" s="116"/>
      <c r="G20" s="116"/>
      <c r="H20" s="116"/>
      <c r="I20" s="116"/>
      <c r="J20" s="116"/>
      <c r="K20" s="116"/>
      <c r="L20" s="116"/>
      <c r="M20" s="116"/>
      <c r="N20" s="136"/>
      <c r="O20" s="136"/>
      <c r="P20" s="136"/>
      <c r="Q20" s="136"/>
      <c r="R20" s="136"/>
      <c r="S20" s="136"/>
      <c r="T20" s="136"/>
      <c r="U20" s="136"/>
      <c r="V20" s="136"/>
      <c r="W20" s="136"/>
      <c r="X20" s="136"/>
      <c r="Y20" s="136"/>
      <c r="Z20" s="136"/>
      <c r="AA20" s="136"/>
      <c r="AB20" s="136"/>
      <c r="AC20" s="136"/>
      <c r="AD20" s="136"/>
      <c r="AE20" s="136"/>
      <c r="AF20" s="136"/>
      <c r="AG20" s="136"/>
      <c r="AH20" s="136"/>
      <c r="AI20" s="136"/>
      <c r="AJ20" s="136"/>
      <c r="AK20" s="136">
        <v>12265891.49</v>
      </c>
      <c r="AL20" s="116">
        <v>12955469.949663911</v>
      </c>
      <c r="AM20" s="116">
        <v>12955469.949663911</v>
      </c>
      <c r="AN20" s="116">
        <v>12955469.949663911</v>
      </c>
      <c r="AO20" s="116">
        <v>12955469.949663911</v>
      </c>
      <c r="AP20" s="116">
        <v>12955469.949663911</v>
      </c>
      <c r="AQ20" s="116">
        <v>12955469.949663911</v>
      </c>
      <c r="AR20" s="116">
        <v>12955469.949663911</v>
      </c>
      <c r="AS20" s="116">
        <v>12955469.949663911</v>
      </c>
      <c r="AT20" s="116">
        <v>12955469.949663911</v>
      </c>
      <c r="AU20" s="116">
        <v>12955469.949663911</v>
      </c>
      <c r="AV20" s="116">
        <v>12955469.949663911</v>
      </c>
      <c r="AW20" s="116">
        <v>12955469.949663911</v>
      </c>
      <c r="AX20" s="116">
        <v>0</v>
      </c>
      <c r="AY20" s="116">
        <v>0</v>
      </c>
      <c r="AZ20" s="116">
        <v>0</v>
      </c>
      <c r="BA20" s="116">
        <v>0</v>
      </c>
      <c r="BB20" s="116"/>
      <c r="BC20" s="116"/>
      <c r="BD20" s="116"/>
      <c r="BE20" s="116"/>
      <c r="BF20" s="116"/>
      <c r="BG20" s="116"/>
      <c r="BH20" s="116"/>
      <c r="BI20" s="116"/>
      <c r="BJ20" s="116"/>
      <c r="BK20" s="116"/>
      <c r="BL20" s="116"/>
      <c r="BM20" s="116"/>
      <c r="BN20" s="116"/>
      <c r="BO20" s="116"/>
      <c r="BP20" s="116"/>
      <c r="BQ20" s="116"/>
      <c r="BR20" s="116"/>
      <c r="BS20" s="116"/>
      <c r="BT20" s="116"/>
      <c r="BU20" s="116"/>
    </row>
    <row r="21" spans="1:73" ht="15" thickBot="1" x14ac:dyDescent="0.25">
      <c r="A21" s="23"/>
      <c r="AL21" s="97"/>
      <c r="AM21" s="97"/>
      <c r="AN21" s="97"/>
    </row>
    <row r="22" spans="1:73" ht="15.75" thickBot="1" x14ac:dyDescent="0.3">
      <c r="A22" s="30" t="s">
        <v>177</v>
      </c>
      <c r="B22" s="31">
        <v>43466</v>
      </c>
      <c r="C22" s="31">
        <v>43497</v>
      </c>
      <c r="D22" s="31">
        <v>43525</v>
      </c>
      <c r="E22" s="31">
        <v>43556</v>
      </c>
      <c r="F22" s="31">
        <v>43586</v>
      </c>
      <c r="G22" s="31">
        <v>43617</v>
      </c>
      <c r="H22" s="31">
        <v>43647</v>
      </c>
      <c r="I22" s="31">
        <v>43678</v>
      </c>
      <c r="J22" s="31">
        <v>43709</v>
      </c>
      <c r="K22" s="31">
        <v>43739</v>
      </c>
      <c r="L22" s="31">
        <v>43770</v>
      </c>
      <c r="M22" s="31">
        <v>43800</v>
      </c>
      <c r="N22" s="31">
        <v>43831</v>
      </c>
      <c r="O22" s="31">
        <v>43862</v>
      </c>
      <c r="P22" s="31">
        <v>43891</v>
      </c>
      <c r="Q22" s="31">
        <v>43922</v>
      </c>
      <c r="R22" s="31">
        <v>43952</v>
      </c>
      <c r="S22" s="31">
        <v>43983</v>
      </c>
      <c r="T22" s="31">
        <v>44013</v>
      </c>
      <c r="U22" s="31">
        <v>44044</v>
      </c>
      <c r="V22" s="31">
        <v>44075</v>
      </c>
      <c r="W22" s="31">
        <v>44105</v>
      </c>
      <c r="X22" s="31">
        <v>44136</v>
      </c>
      <c r="Y22" s="31">
        <v>44166</v>
      </c>
      <c r="Z22" s="31">
        <v>44197</v>
      </c>
      <c r="AA22" s="31">
        <v>44228</v>
      </c>
      <c r="AB22" s="31">
        <v>44256</v>
      </c>
      <c r="AC22" s="31">
        <v>44287</v>
      </c>
      <c r="AD22" s="31">
        <v>44317</v>
      </c>
      <c r="AE22" s="31">
        <v>44348</v>
      </c>
      <c r="AF22" s="31">
        <v>44378</v>
      </c>
      <c r="AG22" s="31">
        <v>44409</v>
      </c>
      <c r="AH22" s="31">
        <v>44440</v>
      </c>
      <c r="AI22" s="31">
        <v>44470</v>
      </c>
      <c r="AJ22" s="31">
        <v>44501</v>
      </c>
      <c r="AK22" s="31">
        <v>44531</v>
      </c>
      <c r="AL22" s="31">
        <v>44562</v>
      </c>
      <c r="AM22" s="31">
        <v>44593</v>
      </c>
      <c r="AN22" s="31">
        <v>44621</v>
      </c>
      <c r="AO22" s="31">
        <v>44652</v>
      </c>
      <c r="AP22" s="31">
        <v>44682</v>
      </c>
      <c r="AQ22" s="31">
        <v>44713</v>
      </c>
      <c r="AR22" s="31">
        <v>44743</v>
      </c>
      <c r="AS22" s="31">
        <v>44774</v>
      </c>
      <c r="AT22" s="31">
        <v>44805</v>
      </c>
      <c r="AU22" s="31">
        <v>44835</v>
      </c>
      <c r="AV22" s="31">
        <v>44866</v>
      </c>
      <c r="AW22" s="31">
        <v>44896</v>
      </c>
      <c r="AX22" s="31">
        <v>44927</v>
      </c>
      <c r="AY22" s="31">
        <v>44958</v>
      </c>
      <c r="AZ22" s="31">
        <v>44986</v>
      </c>
      <c r="BA22" s="31">
        <v>45017</v>
      </c>
      <c r="BB22" s="31">
        <v>45047</v>
      </c>
      <c r="BC22" s="31">
        <v>45078</v>
      </c>
      <c r="BD22" s="31">
        <v>45108</v>
      </c>
      <c r="BE22" s="31">
        <v>45139</v>
      </c>
      <c r="BF22" s="31">
        <v>45170</v>
      </c>
      <c r="BG22" s="31">
        <v>45200</v>
      </c>
      <c r="BH22" s="31">
        <v>45231</v>
      </c>
      <c r="BI22" s="31">
        <v>45261</v>
      </c>
      <c r="BJ22" s="31">
        <v>45292</v>
      </c>
      <c r="BK22" s="31">
        <v>45323</v>
      </c>
      <c r="BL22" s="31">
        <v>45352</v>
      </c>
      <c r="BM22" s="31">
        <v>45383</v>
      </c>
      <c r="BN22" s="31">
        <v>45413</v>
      </c>
      <c r="BO22" s="31">
        <v>45444</v>
      </c>
      <c r="BP22" s="31">
        <v>45474</v>
      </c>
      <c r="BQ22" s="31">
        <v>45505</v>
      </c>
      <c r="BR22" s="31">
        <v>45536</v>
      </c>
      <c r="BS22" s="31">
        <v>45566</v>
      </c>
      <c r="BT22" s="31">
        <v>45597</v>
      </c>
      <c r="BU22" s="31">
        <v>45627</v>
      </c>
    </row>
    <row r="23" spans="1:73" s="134" customFormat="1" x14ac:dyDescent="0.2">
      <c r="A23" s="131" t="s">
        <v>17</v>
      </c>
      <c r="B23" s="139">
        <v>358.41378333333336</v>
      </c>
      <c r="C23" s="139">
        <v>358.41378333333336</v>
      </c>
      <c r="D23" s="139">
        <v>358.41378333333336</v>
      </c>
      <c r="E23" s="139">
        <v>358.41378333333336</v>
      </c>
      <c r="F23" s="139">
        <v>358.41378333333336</v>
      </c>
      <c r="G23" s="139">
        <v>358.41378333333336</v>
      </c>
      <c r="H23" s="139">
        <v>358.41378333333336</v>
      </c>
      <c r="I23" s="139">
        <v>358.41378333333336</v>
      </c>
      <c r="J23" s="139">
        <v>358.41378333333336</v>
      </c>
      <c r="K23" s="139">
        <v>358.41378333333336</v>
      </c>
      <c r="L23" s="139">
        <v>358.41378333333336</v>
      </c>
      <c r="M23" s="139">
        <v>358.41378333333336</v>
      </c>
      <c r="N23" s="139">
        <v>372.04786666666678</v>
      </c>
      <c r="O23" s="139">
        <v>372.04786666666678</v>
      </c>
      <c r="P23" s="139">
        <v>372.04786666666678</v>
      </c>
      <c r="Q23" s="139">
        <v>372.04786666666678</v>
      </c>
      <c r="R23" s="139">
        <v>372.04786666666678</v>
      </c>
      <c r="S23" s="139">
        <v>372.04786666666678</v>
      </c>
      <c r="T23" s="139">
        <v>372.04786666666678</v>
      </c>
      <c r="U23" s="139">
        <v>372.04786666666678</v>
      </c>
      <c r="V23" s="139">
        <v>372.04786666666678</v>
      </c>
      <c r="W23" s="139">
        <v>372.04786666666678</v>
      </c>
      <c r="X23" s="139">
        <v>372.04786666666678</v>
      </c>
      <c r="Y23" s="139">
        <v>372.04786666666678</v>
      </c>
      <c r="Z23" s="139">
        <v>378.03783732000011</v>
      </c>
      <c r="AA23" s="139">
        <v>378.03783732000011</v>
      </c>
      <c r="AB23" s="139">
        <v>378.03783732000011</v>
      </c>
      <c r="AC23" s="139">
        <v>378.03783732000011</v>
      </c>
      <c r="AD23" s="139">
        <v>378.03783732000011</v>
      </c>
      <c r="AE23" s="139">
        <v>378.03783732000011</v>
      </c>
      <c r="AF23" s="139">
        <v>378.03783732000011</v>
      </c>
      <c r="AG23" s="139">
        <v>378.03783732000011</v>
      </c>
      <c r="AH23" s="139">
        <v>378.03783732000011</v>
      </c>
      <c r="AI23" s="139">
        <v>378.03783732000011</v>
      </c>
      <c r="AJ23" s="139">
        <v>378.03783731999999</v>
      </c>
      <c r="AK23" s="139">
        <v>378.03783731999999</v>
      </c>
      <c r="AL23" s="139">
        <v>399.29081756740663</v>
      </c>
      <c r="AM23" s="139">
        <v>399.29081756740663</v>
      </c>
      <c r="AN23" s="139">
        <v>399.29081756740663</v>
      </c>
      <c r="AO23" s="139">
        <v>399.29081756740663</v>
      </c>
      <c r="AP23" s="139">
        <v>399.29081756740663</v>
      </c>
      <c r="AQ23" s="139">
        <v>399.29081756740663</v>
      </c>
      <c r="AR23" s="139">
        <v>399.29081756740663</v>
      </c>
      <c r="AS23" s="116">
        <v>399.29081756740663</v>
      </c>
      <c r="AT23" s="116">
        <v>399.29081756740663</v>
      </c>
      <c r="AU23" s="116">
        <v>399.29081756740663</v>
      </c>
      <c r="AV23" s="116">
        <v>399.29081756740663</v>
      </c>
      <c r="AW23" s="116">
        <v>399.29081756740663</v>
      </c>
      <c r="AX23" s="116">
        <v>451.6885536443956</v>
      </c>
      <c r="AY23" s="116">
        <v>451.6885536443956</v>
      </c>
      <c r="AZ23" s="116">
        <v>451.6885536443956</v>
      </c>
      <c r="BA23" s="116">
        <v>451.6885536443956</v>
      </c>
      <c r="BB23" s="116">
        <v>451.6885536443956</v>
      </c>
      <c r="BC23" s="116">
        <v>451.6885536443956</v>
      </c>
      <c r="BD23" s="116">
        <v>451.6885536443956</v>
      </c>
      <c r="BE23" s="116">
        <v>451.6885536443956</v>
      </c>
      <c r="BF23" s="116">
        <v>451.6885536443956</v>
      </c>
      <c r="BG23" s="116">
        <v>451.6885536443956</v>
      </c>
      <c r="BH23" s="116">
        <v>451.6885536443956</v>
      </c>
      <c r="BI23" s="116">
        <v>451.6885536443956</v>
      </c>
      <c r="BJ23" s="116">
        <v>493.58523848796375</v>
      </c>
      <c r="BK23" s="116">
        <v>493.58523848796375</v>
      </c>
      <c r="BL23" s="116">
        <v>493.58523848796375</v>
      </c>
      <c r="BM23" s="116">
        <v>493.58523848796375</v>
      </c>
      <c r="BN23" s="116">
        <v>493.58523848796375</v>
      </c>
      <c r="BO23" s="116">
        <v>493.58523848796375</v>
      </c>
      <c r="BP23" s="116">
        <v>493.58523848796375</v>
      </c>
      <c r="BQ23" s="116">
        <v>493.58523848796375</v>
      </c>
      <c r="BR23" s="116">
        <v>493.58523848796375</v>
      </c>
      <c r="BS23" s="116">
        <v>493.58523848796375</v>
      </c>
      <c r="BT23" s="116">
        <v>493.58523848796375</v>
      </c>
      <c r="BU23" s="116">
        <v>493.58523848796375</v>
      </c>
    </row>
    <row r="24" spans="1:73" s="134" customFormat="1" x14ac:dyDescent="0.2">
      <c r="A24" s="135" t="s">
        <v>18</v>
      </c>
      <c r="B24" s="140">
        <v>359.46723921568633</v>
      </c>
      <c r="C24" s="140">
        <v>359.46723921568633</v>
      </c>
      <c r="D24" s="140">
        <v>359.46723921568633</v>
      </c>
      <c r="E24" s="140">
        <v>359.46723921568633</v>
      </c>
      <c r="F24" s="140">
        <v>359.46723921568633</v>
      </c>
      <c r="G24" s="140">
        <v>359.46723921568633</v>
      </c>
      <c r="H24" s="140">
        <v>359.46723921568633</v>
      </c>
      <c r="I24" s="140">
        <v>359.46723921568633</v>
      </c>
      <c r="J24" s="140">
        <v>359.46723921568633</v>
      </c>
      <c r="K24" s="140">
        <v>359.46723921568633</v>
      </c>
      <c r="L24" s="140">
        <v>359.46723921568633</v>
      </c>
      <c r="M24" s="140">
        <v>359.46723921568633</v>
      </c>
      <c r="N24" s="140">
        <v>373.14139607843151</v>
      </c>
      <c r="O24" s="140">
        <v>373.14139607843151</v>
      </c>
      <c r="P24" s="140">
        <v>373.14139607843151</v>
      </c>
      <c r="Q24" s="140">
        <v>373.14139607843151</v>
      </c>
      <c r="R24" s="140">
        <v>373.14139607843151</v>
      </c>
      <c r="S24" s="140">
        <v>373.14139607843151</v>
      </c>
      <c r="T24" s="140">
        <v>373.14139607843151</v>
      </c>
      <c r="U24" s="140">
        <v>373.14139607843151</v>
      </c>
      <c r="V24" s="140">
        <v>373.14139607843151</v>
      </c>
      <c r="W24" s="140">
        <v>373.14139607843151</v>
      </c>
      <c r="X24" s="140">
        <v>373.14139607843151</v>
      </c>
      <c r="Y24" s="140">
        <v>373.14139607843151</v>
      </c>
      <c r="Z24" s="140">
        <v>379.14897255529428</v>
      </c>
      <c r="AA24" s="140">
        <v>379.14897255529428</v>
      </c>
      <c r="AB24" s="140">
        <v>379.14897255529428</v>
      </c>
      <c r="AC24" s="140">
        <v>379.14897255529428</v>
      </c>
      <c r="AD24" s="140">
        <v>379.14897255529428</v>
      </c>
      <c r="AE24" s="140">
        <v>379.14897255529428</v>
      </c>
      <c r="AF24" s="140">
        <v>379.14897255529428</v>
      </c>
      <c r="AG24" s="140">
        <v>379.14897255529428</v>
      </c>
      <c r="AH24" s="140">
        <v>379.14897255529428</v>
      </c>
      <c r="AI24" s="140">
        <v>379.14897255529428</v>
      </c>
      <c r="AJ24" s="140">
        <v>379.14897255529399</v>
      </c>
      <c r="AK24" s="140">
        <v>379.14897255529399</v>
      </c>
      <c r="AL24" s="140">
        <v>400.4644199233872</v>
      </c>
      <c r="AM24" s="140">
        <v>400.4644199233872</v>
      </c>
      <c r="AN24" s="140">
        <v>400.4644199233872</v>
      </c>
      <c r="AO24" s="140">
        <v>400.4644199233872</v>
      </c>
      <c r="AP24" s="140">
        <v>400.4644199233872</v>
      </c>
      <c r="AQ24" s="140">
        <v>400.4644199233872</v>
      </c>
      <c r="AR24" s="140">
        <v>400.4644199233872</v>
      </c>
      <c r="AS24" s="116">
        <v>400.4644199233872</v>
      </c>
      <c r="AT24" s="116">
        <v>400.4644199233872</v>
      </c>
      <c r="AU24" s="116">
        <v>400.4644199233872</v>
      </c>
      <c r="AV24" s="116">
        <v>400.4644199233872</v>
      </c>
      <c r="AW24" s="116">
        <v>400.4644199233872</v>
      </c>
      <c r="AX24" s="116">
        <v>453.01616431662706</v>
      </c>
      <c r="AY24" s="116">
        <v>453.01616431662706</v>
      </c>
      <c r="AZ24" s="116">
        <v>453.01616431662706</v>
      </c>
      <c r="BA24" s="116">
        <v>453.01616431662706</v>
      </c>
      <c r="BB24" s="116">
        <v>453.01616431662706</v>
      </c>
      <c r="BC24" s="116">
        <v>453.01616431662706</v>
      </c>
      <c r="BD24" s="116">
        <v>453.01616431662706</v>
      </c>
      <c r="BE24" s="116">
        <v>453.01616431662706</v>
      </c>
      <c r="BF24" s="116">
        <v>453.01616431662706</v>
      </c>
      <c r="BG24" s="116">
        <v>453.01616431662706</v>
      </c>
      <c r="BH24" s="116">
        <v>453.01616431662706</v>
      </c>
      <c r="BI24" s="116">
        <v>453.01616431662706</v>
      </c>
      <c r="BJ24" s="116">
        <v>495.03599260822074</v>
      </c>
      <c r="BK24" s="116">
        <v>495.03599260822074</v>
      </c>
      <c r="BL24" s="116">
        <v>495.03599260822074</v>
      </c>
      <c r="BM24" s="116">
        <v>495.03599260822074</v>
      </c>
      <c r="BN24" s="116">
        <v>495.03599260822074</v>
      </c>
      <c r="BO24" s="116">
        <v>495.03599260822074</v>
      </c>
      <c r="BP24" s="116">
        <v>495.03599260822074</v>
      </c>
      <c r="BQ24" s="116">
        <v>495.03599260822074</v>
      </c>
      <c r="BR24" s="116">
        <v>495.03599260822074</v>
      </c>
      <c r="BS24" s="116">
        <v>495.03599260822074</v>
      </c>
      <c r="BT24" s="116">
        <v>495.03599260822074</v>
      </c>
      <c r="BU24" s="116">
        <v>495.03599260822074</v>
      </c>
    </row>
    <row r="25" spans="1:73" s="134" customFormat="1" x14ac:dyDescent="0.2">
      <c r="A25" s="135" t="s">
        <v>19</v>
      </c>
      <c r="B25" s="140">
        <v>345.44925294117655</v>
      </c>
      <c r="C25" s="140">
        <v>345.44925294117655</v>
      </c>
      <c r="D25" s="140">
        <v>345.44925294117655</v>
      </c>
      <c r="E25" s="140">
        <v>345.44925294117655</v>
      </c>
      <c r="F25" s="140">
        <v>345.44925294117655</v>
      </c>
      <c r="G25" s="140">
        <v>345.44925294117655</v>
      </c>
      <c r="H25" s="140">
        <v>345.44925294117655</v>
      </c>
      <c r="I25" s="140">
        <v>345.44925294117655</v>
      </c>
      <c r="J25" s="140">
        <v>345.44925294117655</v>
      </c>
      <c r="K25" s="140">
        <v>345.44925294117655</v>
      </c>
      <c r="L25" s="140">
        <v>345.44925294117655</v>
      </c>
      <c r="M25" s="140">
        <v>345.44925294117655</v>
      </c>
      <c r="N25" s="140">
        <v>358.5901647058825</v>
      </c>
      <c r="O25" s="140">
        <v>358.5901647058825</v>
      </c>
      <c r="P25" s="140">
        <v>358.5901647058825</v>
      </c>
      <c r="Q25" s="140">
        <v>358.5901647058825</v>
      </c>
      <c r="R25" s="140">
        <v>358.5901647058825</v>
      </c>
      <c r="S25" s="140">
        <v>358.5901647058825</v>
      </c>
      <c r="T25" s="140">
        <v>358.5901647058825</v>
      </c>
      <c r="U25" s="140">
        <v>358.5901647058825</v>
      </c>
      <c r="V25" s="140">
        <v>358.5901647058825</v>
      </c>
      <c r="W25" s="140">
        <v>358.5901647058825</v>
      </c>
      <c r="X25" s="140">
        <v>358.5901647058825</v>
      </c>
      <c r="Y25" s="140">
        <v>358.5901647058825</v>
      </c>
      <c r="Z25" s="140">
        <v>364.36346635764721</v>
      </c>
      <c r="AA25" s="140">
        <v>364.36346635764721</v>
      </c>
      <c r="AB25" s="140">
        <v>364.36346635764721</v>
      </c>
      <c r="AC25" s="140">
        <v>364.36346635764721</v>
      </c>
      <c r="AD25" s="140">
        <v>364.36346635764721</v>
      </c>
      <c r="AE25" s="140">
        <v>364.36346635764721</v>
      </c>
      <c r="AF25" s="140">
        <v>364.36346635764721</v>
      </c>
      <c r="AG25" s="140">
        <v>364.36346635764721</v>
      </c>
      <c r="AH25" s="140">
        <v>364.36346635764721</v>
      </c>
      <c r="AI25" s="140">
        <v>364.36346635764721</v>
      </c>
      <c r="AJ25" s="140">
        <v>364.36346635764698</v>
      </c>
      <c r="AK25" s="140">
        <v>364.36346635764698</v>
      </c>
      <c r="AL25" s="140">
        <v>384.84768457313947</v>
      </c>
      <c r="AM25" s="140">
        <v>384.84768457313947</v>
      </c>
      <c r="AN25" s="140">
        <v>384.84768457313947</v>
      </c>
      <c r="AO25" s="140">
        <v>384.84768457313947</v>
      </c>
      <c r="AP25" s="140">
        <v>384.84768457313947</v>
      </c>
      <c r="AQ25" s="140">
        <v>384.84768457313947</v>
      </c>
      <c r="AR25" s="140">
        <v>384.84768457313947</v>
      </c>
      <c r="AS25" s="116">
        <v>384.84768457313947</v>
      </c>
      <c r="AT25" s="116">
        <v>384.84768457313947</v>
      </c>
      <c r="AU25" s="116">
        <v>384.84768457313947</v>
      </c>
      <c r="AV25" s="116">
        <v>384.84768457313947</v>
      </c>
      <c r="AW25" s="116">
        <v>384.84768457313947</v>
      </c>
      <c r="AX25" s="116">
        <v>435.35009163813407</v>
      </c>
      <c r="AY25" s="116">
        <v>435.35009163813407</v>
      </c>
      <c r="AZ25" s="116">
        <v>435.35009163813407</v>
      </c>
      <c r="BA25" s="116">
        <v>435.35009163813407</v>
      </c>
      <c r="BB25" s="116">
        <v>435.35009163813407</v>
      </c>
      <c r="BC25" s="116">
        <v>435.35009163813407</v>
      </c>
      <c r="BD25" s="116">
        <v>435.35009163813407</v>
      </c>
      <c r="BE25" s="116">
        <v>435.35009163813407</v>
      </c>
      <c r="BF25" s="116">
        <v>435.35009163813407</v>
      </c>
      <c r="BG25" s="116">
        <v>435.35009163813407</v>
      </c>
      <c r="BH25" s="116">
        <v>435.35009163813407</v>
      </c>
      <c r="BI25" s="116">
        <v>435.35009163813407</v>
      </c>
      <c r="BJ25" s="116">
        <v>475.7312911146679</v>
      </c>
      <c r="BK25" s="116">
        <v>475.7312911146679</v>
      </c>
      <c r="BL25" s="116">
        <v>475.7312911146679</v>
      </c>
      <c r="BM25" s="116">
        <v>475.7312911146679</v>
      </c>
      <c r="BN25" s="116">
        <v>475.7312911146679</v>
      </c>
      <c r="BO25" s="116">
        <v>475.7312911146679</v>
      </c>
      <c r="BP25" s="116">
        <v>475.7312911146679</v>
      </c>
      <c r="BQ25" s="116">
        <v>475.7312911146679</v>
      </c>
      <c r="BR25" s="116">
        <v>475.7312911146679</v>
      </c>
      <c r="BS25" s="116">
        <v>475.7312911146679</v>
      </c>
      <c r="BT25" s="116">
        <v>475.7312911146679</v>
      </c>
      <c r="BU25" s="116">
        <v>475.7312911146679</v>
      </c>
    </row>
    <row r="26" spans="1:73" s="134" customFormat="1" x14ac:dyDescent="0.2">
      <c r="A26" s="135" t="s">
        <v>20</v>
      </c>
      <c r="B26" s="140">
        <v>255.39984411764712</v>
      </c>
      <c r="C26" s="140">
        <v>255.39984411764712</v>
      </c>
      <c r="D26" s="140">
        <v>255.39984411764712</v>
      </c>
      <c r="E26" s="140">
        <v>255.39984411764712</v>
      </c>
      <c r="F26" s="140">
        <v>255.39984411764712</v>
      </c>
      <c r="G26" s="140">
        <v>255.39984411764712</v>
      </c>
      <c r="H26" s="140">
        <v>255.39984411764712</v>
      </c>
      <c r="I26" s="140">
        <v>255.39984411764712</v>
      </c>
      <c r="J26" s="140">
        <v>255.39984411764712</v>
      </c>
      <c r="K26" s="140">
        <v>255.39984411764712</v>
      </c>
      <c r="L26" s="140">
        <v>255.39984411764712</v>
      </c>
      <c r="M26" s="140">
        <v>255.39984411764712</v>
      </c>
      <c r="N26" s="140">
        <v>265.11527058823543</v>
      </c>
      <c r="O26" s="140">
        <v>265.11527058823543</v>
      </c>
      <c r="P26" s="140">
        <v>265.11527058823543</v>
      </c>
      <c r="Q26" s="140">
        <v>265.11527058823543</v>
      </c>
      <c r="R26" s="140">
        <v>265.11527058823543</v>
      </c>
      <c r="S26" s="140">
        <v>265.11527058823543</v>
      </c>
      <c r="T26" s="140">
        <v>265.11527058823543</v>
      </c>
      <c r="U26" s="140">
        <v>265.11527058823543</v>
      </c>
      <c r="V26" s="140">
        <v>265.11527058823543</v>
      </c>
      <c r="W26" s="140">
        <v>265.11527058823543</v>
      </c>
      <c r="X26" s="140">
        <v>265.11527058823543</v>
      </c>
      <c r="Y26" s="140">
        <v>265.11527058823543</v>
      </c>
      <c r="Z26" s="140">
        <v>269.38362644470601</v>
      </c>
      <c r="AA26" s="140">
        <v>269.38362644470601</v>
      </c>
      <c r="AB26" s="140">
        <v>269.38362644470601</v>
      </c>
      <c r="AC26" s="140">
        <v>269.38362644470601</v>
      </c>
      <c r="AD26" s="140">
        <v>269.38362644470601</v>
      </c>
      <c r="AE26" s="140">
        <v>269.38362644470601</v>
      </c>
      <c r="AF26" s="140">
        <v>269.38362644470601</v>
      </c>
      <c r="AG26" s="140">
        <v>269.38362644470601</v>
      </c>
      <c r="AH26" s="140">
        <v>269.38362644470601</v>
      </c>
      <c r="AI26" s="140">
        <v>269.38362644470601</v>
      </c>
      <c r="AJ26" s="140">
        <v>269.38362644470601</v>
      </c>
      <c r="AK26" s="140">
        <v>269.38362644470601</v>
      </c>
      <c r="AL26" s="140">
        <v>284.52815518392271</v>
      </c>
      <c r="AM26" s="140">
        <v>284.52815518392271</v>
      </c>
      <c r="AN26" s="140">
        <v>284.52815518392271</v>
      </c>
      <c r="AO26" s="140">
        <v>284.52815518392271</v>
      </c>
      <c r="AP26" s="140">
        <v>284.52815518392271</v>
      </c>
      <c r="AQ26" s="140">
        <v>284.52815518392271</v>
      </c>
      <c r="AR26" s="140">
        <v>284.52815518392271</v>
      </c>
      <c r="AS26" s="116">
        <v>284.52815518392271</v>
      </c>
      <c r="AT26" s="116">
        <v>284.52815518392271</v>
      </c>
      <c r="AU26" s="116">
        <v>284.52815518392271</v>
      </c>
      <c r="AV26" s="116">
        <v>284.52815518392271</v>
      </c>
      <c r="AW26" s="116">
        <v>284.52815518392271</v>
      </c>
      <c r="AX26" s="116">
        <v>321.86593137579052</v>
      </c>
      <c r="AY26" s="116">
        <v>321.86593137579052</v>
      </c>
      <c r="AZ26" s="116">
        <v>321.86593137579052</v>
      </c>
      <c r="BA26" s="116">
        <v>321.86593137579052</v>
      </c>
      <c r="BB26" s="116">
        <v>321.86593137579052</v>
      </c>
      <c r="BC26" s="116">
        <v>321.86593137579052</v>
      </c>
      <c r="BD26" s="116">
        <v>321.86593137579052</v>
      </c>
      <c r="BE26" s="116">
        <v>321.86593137579052</v>
      </c>
      <c r="BF26" s="116">
        <v>321.86593137579052</v>
      </c>
      <c r="BG26" s="116">
        <v>321.86593137579052</v>
      </c>
      <c r="BH26" s="116">
        <v>321.86593137579052</v>
      </c>
      <c r="BI26" s="116">
        <v>321.86593137579052</v>
      </c>
      <c r="BJ26" s="116">
        <v>351.72082891510149</v>
      </c>
      <c r="BK26" s="116">
        <v>351.72082891510149</v>
      </c>
      <c r="BL26" s="116">
        <v>351.72082891510149</v>
      </c>
      <c r="BM26" s="116">
        <v>351.72082891510149</v>
      </c>
      <c r="BN26" s="116">
        <v>351.72082891510149</v>
      </c>
      <c r="BO26" s="116">
        <v>351.72082891510149</v>
      </c>
      <c r="BP26" s="116">
        <v>351.72082891510149</v>
      </c>
      <c r="BQ26" s="116">
        <v>351.72082891510149</v>
      </c>
      <c r="BR26" s="116">
        <v>351.72082891510149</v>
      </c>
      <c r="BS26" s="116">
        <v>351.72082891510149</v>
      </c>
      <c r="BT26" s="116">
        <v>351.72082891510149</v>
      </c>
      <c r="BU26" s="116">
        <v>351.72082891510149</v>
      </c>
    </row>
    <row r="27" spans="1:73" s="134" customFormat="1" x14ac:dyDescent="0.2">
      <c r="A27" s="135" t="s">
        <v>21</v>
      </c>
      <c r="B27" s="140">
        <v>305.65671274509816</v>
      </c>
      <c r="C27" s="140">
        <v>305.65671274509816</v>
      </c>
      <c r="D27" s="140">
        <v>305.65671274509816</v>
      </c>
      <c r="E27" s="140">
        <v>305.65671274509816</v>
      </c>
      <c r="F27" s="140">
        <v>305.65671274509816</v>
      </c>
      <c r="G27" s="140">
        <v>305.65671274509816</v>
      </c>
      <c r="H27" s="140">
        <v>305.65671274509816</v>
      </c>
      <c r="I27" s="140">
        <v>305.65671274509816</v>
      </c>
      <c r="J27" s="140">
        <v>305.65671274509816</v>
      </c>
      <c r="K27" s="140">
        <v>305.65671274509816</v>
      </c>
      <c r="L27" s="140">
        <v>305.65671274509816</v>
      </c>
      <c r="M27" s="140">
        <v>305.65671274509816</v>
      </c>
      <c r="N27" s="140">
        <v>317.28391372549038</v>
      </c>
      <c r="O27" s="140">
        <v>317.28391372549038</v>
      </c>
      <c r="P27" s="140">
        <v>317.28391372549038</v>
      </c>
      <c r="Q27" s="140">
        <v>317.28391372549038</v>
      </c>
      <c r="R27" s="140">
        <v>317.28391372549038</v>
      </c>
      <c r="S27" s="140">
        <v>317.28391372549038</v>
      </c>
      <c r="T27" s="140">
        <v>317.28391372549038</v>
      </c>
      <c r="U27" s="140">
        <v>317.28391372549038</v>
      </c>
      <c r="V27" s="140">
        <v>317.28391372549038</v>
      </c>
      <c r="W27" s="140">
        <v>317.28391372549038</v>
      </c>
      <c r="X27" s="140">
        <v>317.28391372549038</v>
      </c>
      <c r="Y27" s="140">
        <v>317.28391372549038</v>
      </c>
      <c r="Z27" s="140">
        <v>322.39218473647077</v>
      </c>
      <c r="AA27" s="140">
        <v>322.39218473647077</v>
      </c>
      <c r="AB27" s="140">
        <v>322.39218473647077</v>
      </c>
      <c r="AC27" s="140">
        <v>322.39218473647077</v>
      </c>
      <c r="AD27" s="140">
        <v>322.39218473647077</v>
      </c>
      <c r="AE27" s="140">
        <v>322.39218473647077</v>
      </c>
      <c r="AF27" s="140">
        <v>322.39218473647077</v>
      </c>
      <c r="AG27" s="140">
        <v>322.39218473647077</v>
      </c>
      <c r="AH27" s="140">
        <v>322.39218473647077</v>
      </c>
      <c r="AI27" s="140">
        <v>322.39218473647077</v>
      </c>
      <c r="AJ27" s="140">
        <v>322.39218473647099</v>
      </c>
      <c r="AK27" s="140">
        <v>322.39218473647099</v>
      </c>
      <c r="AL27" s="140">
        <v>340.51681157990117</v>
      </c>
      <c r="AM27" s="140">
        <v>340.51681157990117</v>
      </c>
      <c r="AN27" s="140">
        <v>340.51681157990117</v>
      </c>
      <c r="AO27" s="140">
        <v>340.51681157990117</v>
      </c>
      <c r="AP27" s="140">
        <v>340.51681157990117</v>
      </c>
      <c r="AQ27" s="140">
        <v>340.51681157990117</v>
      </c>
      <c r="AR27" s="140">
        <v>340.51681157990117</v>
      </c>
      <c r="AS27" s="116">
        <v>340.51681157990117</v>
      </c>
      <c r="AT27" s="116">
        <v>340.51681157990117</v>
      </c>
      <c r="AU27" s="116">
        <v>340.51681157990117</v>
      </c>
      <c r="AV27" s="116">
        <v>340.51681157990117</v>
      </c>
      <c r="AW27" s="116">
        <v>340.51681157990117</v>
      </c>
      <c r="AX27" s="116">
        <v>385.20181117904519</v>
      </c>
      <c r="AY27" s="116">
        <v>385.20181117904519</v>
      </c>
      <c r="AZ27" s="116">
        <v>385.20181117904519</v>
      </c>
      <c r="BA27" s="116">
        <v>385.20181117904519</v>
      </c>
      <c r="BB27" s="116">
        <v>385.20181117904519</v>
      </c>
      <c r="BC27" s="116">
        <v>385.20181117904519</v>
      </c>
      <c r="BD27" s="116">
        <v>385.20181117904519</v>
      </c>
      <c r="BE27" s="116">
        <v>385.20181117904519</v>
      </c>
      <c r="BF27" s="116">
        <v>385.20181117904519</v>
      </c>
      <c r="BG27" s="116">
        <v>385.20181117904519</v>
      </c>
      <c r="BH27" s="116">
        <v>385.20181117904519</v>
      </c>
      <c r="BI27" s="116">
        <v>385.20181117904519</v>
      </c>
      <c r="BJ27" s="116">
        <v>420.93147214549441</v>
      </c>
      <c r="BK27" s="116">
        <v>420.93147214549441</v>
      </c>
      <c r="BL27" s="116">
        <v>420.93147214549441</v>
      </c>
      <c r="BM27" s="116">
        <v>420.93147214549441</v>
      </c>
      <c r="BN27" s="116">
        <v>420.93147214549441</v>
      </c>
      <c r="BO27" s="116">
        <v>420.93147214549441</v>
      </c>
      <c r="BP27" s="116">
        <v>420.93147214549441</v>
      </c>
      <c r="BQ27" s="116">
        <v>420.93147214549441</v>
      </c>
      <c r="BR27" s="116">
        <v>420.93147214549441</v>
      </c>
      <c r="BS27" s="116">
        <v>420.93147214549441</v>
      </c>
      <c r="BT27" s="116">
        <v>420.93147214549441</v>
      </c>
      <c r="BU27" s="116">
        <v>420.93147214549441</v>
      </c>
    </row>
    <row r="28" spans="1:73" s="134" customFormat="1" x14ac:dyDescent="0.2">
      <c r="A28" s="135" t="s">
        <v>22</v>
      </c>
      <c r="B28" s="140">
        <v>467.53776666666676</v>
      </c>
      <c r="C28" s="140">
        <v>467.53776666666676</v>
      </c>
      <c r="D28" s="140">
        <v>467.53776666666676</v>
      </c>
      <c r="E28" s="140">
        <v>467.53776666666676</v>
      </c>
      <c r="F28" s="140">
        <v>467.53776666666676</v>
      </c>
      <c r="G28" s="140">
        <v>467.53776666666676</v>
      </c>
      <c r="H28" s="140">
        <v>467.53776666666676</v>
      </c>
      <c r="I28" s="140">
        <v>467.53776666666676</v>
      </c>
      <c r="J28" s="140">
        <v>467.53776666666676</v>
      </c>
      <c r="K28" s="140">
        <v>467.53776666666676</v>
      </c>
      <c r="L28" s="140">
        <v>467.53776666666676</v>
      </c>
      <c r="M28" s="140">
        <v>467.53776666666676</v>
      </c>
      <c r="N28" s="140">
        <v>485.32293333333354</v>
      </c>
      <c r="O28" s="140">
        <v>485.32293333333354</v>
      </c>
      <c r="P28" s="140">
        <v>485.32293333333354</v>
      </c>
      <c r="Q28" s="140">
        <v>485.32293333333354</v>
      </c>
      <c r="R28" s="140">
        <v>485.32293333333354</v>
      </c>
      <c r="S28" s="140">
        <v>485.32293333333354</v>
      </c>
      <c r="T28" s="140">
        <v>485.32293333333354</v>
      </c>
      <c r="U28" s="140">
        <v>485.32293333333354</v>
      </c>
      <c r="V28" s="140">
        <v>485.32293333333354</v>
      </c>
      <c r="W28" s="140">
        <v>485.32293333333354</v>
      </c>
      <c r="X28" s="140">
        <v>485.32293333333354</v>
      </c>
      <c r="Y28" s="140">
        <v>485.32293333333354</v>
      </c>
      <c r="Z28" s="140">
        <v>493.13663256000024</v>
      </c>
      <c r="AA28" s="140">
        <v>493.13663256000024</v>
      </c>
      <c r="AB28" s="140">
        <v>493.13663256000024</v>
      </c>
      <c r="AC28" s="140">
        <v>493.13663256000024</v>
      </c>
      <c r="AD28" s="140">
        <v>493.13663256000024</v>
      </c>
      <c r="AE28" s="140">
        <v>493.13663256000024</v>
      </c>
      <c r="AF28" s="140">
        <v>493.13663256000024</v>
      </c>
      <c r="AG28" s="140">
        <v>493.13663256000024</v>
      </c>
      <c r="AH28" s="140">
        <v>493.13663256000024</v>
      </c>
      <c r="AI28" s="140">
        <v>493.13663256000024</v>
      </c>
      <c r="AJ28" s="140">
        <v>493.13663256000001</v>
      </c>
      <c r="AK28" s="140">
        <v>493.13663256000001</v>
      </c>
      <c r="AL28" s="140">
        <v>520.86037361557783</v>
      </c>
      <c r="AM28" s="140">
        <v>520.86037361557783</v>
      </c>
      <c r="AN28" s="140">
        <v>520.86037361557783</v>
      </c>
      <c r="AO28" s="140">
        <v>520.86037361557783</v>
      </c>
      <c r="AP28" s="140">
        <v>520.86037361557783</v>
      </c>
      <c r="AQ28" s="140">
        <v>520.86037361557783</v>
      </c>
      <c r="AR28" s="140">
        <v>520.86037361557783</v>
      </c>
      <c r="AS28" s="116">
        <v>520.86037361557783</v>
      </c>
      <c r="AT28" s="116">
        <v>520.86037361557783</v>
      </c>
      <c r="AU28" s="116">
        <v>520.86037361557783</v>
      </c>
      <c r="AV28" s="116">
        <v>520.86037361557783</v>
      </c>
      <c r="AW28" s="116">
        <v>520.86037361557783</v>
      </c>
      <c r="AX28" s="116">
        <v>589.21131781194322</v>
      </c>
      <c r="AY28" s="116">
        <v>589.21131781194322</v>
      </c>
      <c r="AZ28" s="116">
        <v>589.21131781194322</v>
      </c>
      <c r="BA28" s="116">
        <v>589.21131781194322</v>
      </c>
      <c r="BB28" s="116">
        <v>589.21131781194322</v>
      </c>
      <c r="BC28" s="116">
        <v>589.21131781194322</v>
      </c>
      <c r="BD28" s="116">
        <v>589.21131781194322</v>
      </c>
      <c r="BE28" s="116">
        <v>589.21131781194322</v>
      </c>
      <c r="BF28" s="116">
        <v>589.21131781194322</v>
      </c>
      <c r="BG28" s="116">
        <v>589.21131781194322</v>
      </c>
      <c r="BH28" s="116">
        <v>589.21131781194322</v>
      </c>
      <c r="BI28" s="116">
        <v>589.21131781194322</v>
      </c>
      <c r="BJ28" s="116">
        <v>643.86402195831658</v>
      </c>
      <c r="BK28" s="116">
        <v>643.86402195831658</v>
      </c>
      <c r="BL28" s="116">
        <v>643.86402195831658</v>
      </c>
      <c r="BM28" s="116">
        <v>643.86402195831658</v>
      </c>
      <c r="BN28" s="116">
        <v>643.86402195831658</v>
      </c>
      <c r="BO28" s="116">
        <v>643.86402195831658</v>
      </c>
      <c r="BP28" s="116">
        <v>643.86402195831658</v>
      </c>
      <c r="BQ28" s="116">
        <v>643.86402195831658</v>
      </c>
      <c r="BR28" s="116">
        <v>643.86402195831658</v>
      </c>
      <c r="BS28" s="116">
        <v>643.86402195831658</v>
      </c>
      <c r="BT28" s="116">
        <v>643.86402195831658</v>
      </c>
      <c r="BU28" s="116">
        <v>643.86402195831658</v>
      </c>
    </row>
    <row r="29" spans="1:73" s="134" customFormat="1" x14ac:dyDescent="0.2">
      <c r="A29" s="135" t="s">
        <v>23</v>
      </c>
      <c r="B29" s="140">
        <v>346.32010980392164</v>
      </c>
      <c r="C29" s="140">
        <v>346.32010980392164</v>
      </c>
      <c r="D29" s="140">
        <v>346.32010980392164</v>
      </c>
      <c r="E29" s="140">
        <v>346.32010980392164</v>
      </c>
      <c r="F29" s="140">
        <v>346.32010980392164</v>
      </c>
      <c r="G29" s="140">
        <v>346.32010980392164</v>
      </c>
      <c r="H29" s="140">
        <v>346.32010980392164</v>
      </c>
      <c r="I29" s="140">
        <v>346.32010980392164</v>
      </c>
      <c r="J29" s="140">
        <v>346.32010980392164</v>
      </c>
      <c r="K29" s="140">
        <v>346.32010980392164</v>
      </c>
      <c r="L29" s="140">
        <v>346.32010980392164</v>
      </c>
      <c r="M29" s="140">
        <v>346.32010980392164</v>
      </c>
      <c r="N29" s="140">
        <v>359.49414901960796</v>
      </c>
      <c r="O29" s="140">
        <v>359.49414901960796</v>
      </c>
      <c r="P29" s="140">
        <v>359.49414901960796</v>
      </c>
      <c r="Q29" s="140">
        <v>359.49414901960796</v>
      </c>
      <c r="R29" s="140">
        <v>359.49414901960796</v>
      </c>
      <c r="S29" s="140">
        <v>359.49414901960796</v>
      </c>
      <c r="T29" s="140">
        <v>359.49414901960796</v>
      </c>
      <c r="U29" s="140">
        <v>359.49414901960796</v>
      </c>
      <c r="V29" s="140">
        <v>359.49414901960796</v>
      </c>
      <c r="W29" s="140">
        <v>359.49414901960796</v>
      </c>
      <c r="X29" s="140">
        <v>359.49414901960796</v>
      </c>
      <c r="Y29" s="140">
        <v>359.49414901960796</v>
      </c>
      <c r="Z29" s="140">
        <v>365.28200481882362</v>
      </c>
      <c r="AA29" s="140">
        <v>365.28200481882362</v>
      </c>
      <c r="AB29" s="140">
        <v>365.28200481882362</v>
      </c>
      <c r="AC29" s="140">
        <v>365.28200481882362</v>
      </c>
      <c r="AD29" s="140">
        <v>365.28200481882362</v>
      </c>
      <c r="AE29" s="140">
        <v>365.28200481882362</v>
      </c>
      <c r="AF29" s="140">
        <v>365.28200481882362</v>
      </c>
      <c r="AG29" s="140">
        <v>365.28200481882362</v>
      </c>
      <c r="AH29" s="140">
        <v>365.28200481882362</v>
      </c>
      <c r="AI29" s="140">
        <v>365.28200481882362</v>
      </c>
      <c r="AJ29" s="140">
        <v>365.28200481882402</v>
      </c>
      <c r="AK29" s="140">
        <v>365.28200481882402</v>
      </c>
      <c r="AL29" s="140">
        <v>385.81786252075</v>
      </c>
      <c r="AM29" s="140">
        <v>385.81786252075</v>
      </c>
      <c r="AN29" s="140">
        <v>385.81786252075</v>
      </c>
      <c r="AO29" s="140">
        <v>385.81786252075</v>
      </c>
      <c r="AP29" s="140">
        <v>385.81786252075</v>
      </c>
      <c r="AQ29" s="140">
        <v>385.81786252075</v>
      </c>
      <c r="AR29" s="140">
        <v>385.81786252075</v>
      </c>
      <c r="AS29" s="116">
        <v>385.81786252075</v>
      </c>
      <c r="AT29" s="116">
        <v>385.81786252075</v>
      </c>
      <c r="AU29" s="116">
        <v>385.81786252075</v>
      </c>
      <c r="AV29" s="116">
        <v>385.81786252075</v>
      </c>
      <c r="AW29" s="116">
        <v>385.81786252075</v>
      </c>
      <c r="AX29" s="116">
        <v>436.44758312717869</v>
      </c>
      <c r="AY29" s="116">
        <v>436.44758312717869</v>
      </c>
      <c r="AZ29" s="116">
        <v>436.44758312717869</v>
      </c>
      <c r="BA29" s="116">
        <v>436.44758312717869</v>
      </c>
      <c r="BB29" s="116">
        <v>436.44758312717869</v>
      </c>
      <c r="BC29" s="116">
        <v>436.44758312717869</v>
      </c>
      <c r="BD29" s="116">
        <v>436.44758312717869</v>
      </c>
      <c r="BE29" s="116">
        <v>436.44758312717869</v>
      </c>
      <c r="BF29" s="116">
        <v>436.44758312717869</v>
      </c>
      <c r="BG29" s="116">
        <v>436.44758312717869</v>
      </c>
      <c r="BH29" s="116">
        <v>436.44758312717869</v>
      </c>
      <c r="BI29" s="116">
        <v>436.44758312717869</v>
      </c>
      <c r="BJ29" s="116">
        <v>476.93058118741357</v>
      </c>
      <c r="BK29" s="116">
        <v>476.93058118741357</v>
      </c>
      <c r="BL29" s="116">
        <v>476.93058118741357</v>
      </c>
      <c r="BM29" s="116">
        <v>476.93058118741357</v>
      </c>
      <c r="BN29" s="116">
        <v>476.93058118741357</v>
      </c>
      <c r="BO29" s="116">
        <v>476.93058118741357</v>
      </c>
      <c r="BP29" s="116">
        <v>476.93058118741357</v>
      </c>
      <c r="BQ29" s="116">
        <v>476.93058118741357</v>
      </c>
      <c r="BR29" s="116">
        <v>476.93058118741357</v>
      </c>
      <c r="BS29" s="116">
        <v>476.93058118741357</v>
      </c>
      <c r="BT29" s="116">
        <v>476.93058118741357</v>
      </c>
      <c r="BU29" s="116">
        <v>476.93058118741357</v>
      </c>
    </row>
    <row r="30" spans="1:73" s="134" customFormat="1" x14ac:dyDescent="0.2">
      <c r="A30" s="135" t="s">
        <v>24</v>
      </c>
      <c r="B30" s="140">
        <v>384.00573823529425</v>
      </c>
      <c r="C30" s="140">
        <v>384.00573823529425</v>
      </c>
      <c r="D30" s="140">
        <v>384.00573823529425</v>
      </c>
      <c r="E30" s="140">
        <v>384.00573823529425</v>
      </c>
      <c r="F30" s="140">
        <v>384.00573823529425</v>
      </c>
      <c r="G30" s="140">
        <v>384.00573823529425</v>
      </c>
      <c r="H30" s="140">
        <v>384.00573823529425</v>
      </c>
      <c r="I30" s="140">
        <v>384.00573823529425</v>
      </c>
      <c r="J30" s="140">
        <v>384.00573823529425</v>
      </c>
      <c r="K30" s="140">
        <v>384.00573823529425</v>
      </c>
      <c r="L30" s="140">
        <v>384.00573823529425</v>
      </c>
      <c r="M30" s="140">
        <v>384.00573823529425</v>
      </c>
      <c r="N30" s="140">
        <v>398.61334117647078</v>
      </c>
      <c r="O30" s="140">
        <v>398.61334117647078</v>
      </c>
      <c r="P30" s="140">
        <v>398.61334117647078</v>
      </c>
      <c r="Q30" s="140">
        <v>398.61334117647078</v>
      </c>
      <c r="R30" s="140">
        <v>398.61334117647078</v>
      </c>
      <c r="S30" s="140">
        <v>398.61334117647078</v>
      </c>
      <c r="T30" s="140">
        <v>398.61334117647078</v>
      </c>
      <c r="U30" s="140">
        <v>398.61334117647078</v>
      </c>
      <c r="V30" s="140">
        <v>398.61334117647078</v>
      </c>
      <c r="W30" s="140">
        <v>398.61334117647078</v>
      </c>
      <c r="X30" s="140">
        <v>398.61334117647078</v>
      </c>
      <c r="Y30" s="140">
        <v>398.61334117647078</v>
      </c>
      <c r="Z30" s="140">
        <v>405.03101596941195</v>
      </c>
      <c r="AA30" s="140">
        <v>405.03101596941195</v>
      </c>
      <c r="AB30" s="140">
        <v>405.03101596941195</v>
      </c>
      <c r="AC30" s="140">
        <v>405.03101596941195</v>
      </c>
      <c r="AD30" s="140">
        <v>405.03101596941195</v>
      </c>
      <c r="AE30" s="140">
        <v>405.03101596941195</v>
      </c>
      <c r="AF30" s="140">
        <v>405.03101596941195</v>
      </c>
      <c r="AG30" s="140">
        <v>405.03101596941195</v>
      </c>
      <c r="AH30" s="140">
        <v>405.03101596941195</v>
      </c>
      <c r="AI30" s="140">
        <v>405.03101596941195</v>
      </c>
      <c r="AJ30" s="140">
        <v>405.03101596941201</v>
      </c>
      <c r="AK30" s="140">
        <v>405.03101596941201</v>
      </c>
      <c r="AL30" s="140">
        <v>427.80153080202734</v>
      </c>
      <c r="AM30" s="140">
        <v>427.80153080202734</v>
      </c>
      <c r="AN30" s="140">
        <v>427.80153080202734</v>
      </c>
      <c r="AO30" s="140">
        <v>427.80153080202734</v>
      </c>
      <c r="AP30" s="140">
        <v>427.80153080202734</v>
      </c>
      <c r="AQ30" s="140">
        <v>427.80153080202734</v>
      </c>
      <c r="AR30" s="140">
        <v>427.80153080202734</v>
      </c>
      <c r="AS30" s="116">
        <v>427.80153080202734</v>
      </c>
      <c r="AT30" s="116">
        <v>427.80153080202734</v>
      </c>
      <c r="AU30" s="116">
        <v>427.80153080202734</v>
      </c>
      <c r="AV30" s="116">
        <v>427.80153080202734</v>
      </c>
      <c r="AW30" s="116">
        <v>427.80153080202734</v>
      </c>
      <c r="AX30" s="116">
        <v>483.94064224180482</v>
      </c>
      <c r="AY30" s="116">
        <v>483.94064224180482</v>
      </c>
      <c r="AZ30" s="116">
        <v>483.94064224180482</v>
      </c>
      <c r="BA30" s="116">
        <v>483.94064224180482</v>
      </c>
      <c r="BB30" s="116">
        <v>483.94064224180482</v>
      </c>
      <c r="BC30" s="116">
        <v>483.94064224180482</v>
      </c>
      <c r="BD30" s="116">
        <v>483.94064224180482</v>
      </c>
      <c r="BE30" s="116">
        <v>483.94064224180482</v>
      </c>
      <c r="BF30" s="116">
        <v>483.94064224180482</v>
      </c>
      <c r="BG30" s="116">
        <v>483.94064224180482</v>
      </c>
      <c r="BH30" s="116">
        <v>483.94064224180482</v>
      </c>
      <c r="BI30" s="116">
        <v>483.94064224180482</v>
      </c>
      <c r="BJ30" s="116">
        <v>528.82889191607342</v>
      </c>
      <c r="BK30" s="116">
        <v>528.82889191607342</v>
      </c>
      <c r="BL30" s="116">
        <v>528.82889191607342</v>
      </c>
      <c r="BM30" s="116">
        <v>528.82889191607342</v>
      </c>
      <c r="BN30" s="116">
        <v>528.82889191607342</v>
      </c>
      <c r="BO30" s="116">
        <v>528.82889191607342</v>
      </c>
      <c r="BP30" s="116">
        <v>528.82889191607342</v>
      </c>
      <c r="BQ30" s="116">
        <v>528.82889191607342</v>
      </c>
      <c r="BR30" s="116">
        <v>528.82889191607342</v>
      </c>
      <c r="BS30" s="116">
        <v>528.82889191607342</v>
      </c>
      <c r="BT30" s="116">
        <v>528.82889191607342</v>
      </c>
      <c r="BU30" s="116">
        <v>528.82889191607342</v>
      </c>
    </row>
    <row r="31" spans="1:73" s="134" customFormat="1" x14ac:dyDescent="0.2">
      <c r="A31" s="135" t="s">
        <v>25</v>
      </c>
      <c r="B31" s="140">
        <v>408.74088235294118</v>
      </c>
      <c r="C31" s="140">
        <v>408.74088235294118</v>
      </c>
      <c r="D31" s="140">
        <v>408.74088235294118</v>
      </c>
      <c r="E31" s="140">
        <v>408.74088235294118</v>
      </c>
      <c r="F31" s="140">
        <v>408.74088235294118</v>
      </c>
      <c r="G31" s="140">
        <v>408.74088235294118</v>
      </c>
      <c r="H31" s="140">
        <v>408.74088235294118</v>
      </c>
      <c r="I31" s="140">
        <v>408.74088235294118</v>
      </c>
      <c r="J31" s="140">
        <v>408.74088235294118</v>
      </c>
      <c r="K31" s="140">
        <v>408.74088235294118</v>
      </c>
      <c r="L31" s="140">
        <v>408.74088235294118</v>
      </c>
      <c r="M31" s="140">
        <v>408.74088235294118</v>
      </c>
      <c r="N31" s="140">
        <v>424.28941176470596</v>
      </c>
      <c r="O31" s="140">
        <v>424.28941176470596</v>
      </c>
      <c r="P31" s="140">
        <v>424.28941176470596</v>
      </c>
      <c r="Q31" s="140">
        <v>424.28941176470596</v>
      </c>
      <c r="R31" s="140">
        <v>424.28941176470596</v>
      </c>
      <c r="S31" s="140">
        <v>424.28941176470596</v>
      </c>
      <c r="T31" s="140">
        <v>424.28941176470596</v>
      </c>
      <c r="U31" s="140">
        <v>424.28941176470596</v>
      </c>
      <c r="V31" s="140">
        <v>424.28941176470596</v>
      </c>
      <c r="W31" s="140">
        <v>424.28941176470596</v>
      </c>
      <c r="X31" s="140">
        <v>424.28941176470596</v>
      </c>
      <c r="Y31" s="140">
        <v>424.28941176470596</v>
      </c>
      <c r="Z31" s="140">
        <v>431.12047129411775</v>
      </c>
      <c r="AA31" s="140">
        <v>431.12047129411775</v>
      </c>
      <c r="AB31" s="140">
        <v>431.12047129411775</v>
      </c>
      <c r="AC31" s="140">
        <v>431.12047129411775</v>
      </c>
      <c r="AD31" s="140">
        <v>431.12047129411775</v>
      </c>
      <c r="AE31" s="140">
        <v>431.12047129411775</v>
      </c>
      <c r="AF31" s="140">
        <v>431.12047129411775</v>
      </c>
      <c r="AG31" s="140">
        <v>431.12047129411775</v>
      </c>
      <c r="AH31" s="140">
        <v>431.12047129411775</v>
      </c>
      <c r="AI31" s="140">
        <v>431.12047129411775</v>
      </c>
      <c r="AJ31" s="140">
        <v>431.12047129411798</v>
      </c>
      <c r="AK31" s="140">
        <v>431.12047129411798</v>
      </c>
      <c r="AL31" s="140">
        <v>455.3577141204504</v>
      </c>
      <c r="AM31" s="140">
        <v>455.3577141204504</v>
      </c>
      <c r="AN31" s="140">
        <v>455.3577141204504</v>
      </c>
      <c r="AO31" s="140">
        <v>455.3577141204504</v>
      </c>
      <c r="AP31" s="140">
        <v>455.3577141204504</v>
      </c>
      <c r="AQ31" s="140">
        <v>455.3577141204504</v>
      </c>
      <c r="AR31" s="140">
        <v>455.3577141204504</v>
      </c>
      <c r="AS31" s="116">
        <v>455.3577141204504</v>
      </c>
      <c r="AT31" s="116">
        <v>455.3577141204504</v>
      </c>
      <c r="AU31" s="116">
        <v>455.3577141204504</v>
      </c>
      <c r="AV31" s="116">
        <v>455.3577141204504</v>
      </c>
      <c r="AW31" s="116">
        <v>455.3577141204504</v>
      </c>
      <c r="AX31" s="116">
        <v>515.112940825799</v>
      </c>
      <c r="AY31" s="116">
        <v>515.112940825799</v>
      </c>
      <c r="AZ31" s="116">
        <v>515.112940825799</v>
      </c>
      <c r="BA31" s="116">
        <v>515.112940825799</v>
      </c>
      <c r="BB31" s="116">
        <v>515.112940825799</v>
      </c>
      <c r="BC31" s="116">
        <v>515.112940825799</v>
      </c>
      <c r="BD31" s="116">
        <v>515.112940825799</v>
      </c>
      <c r="BE31" s="116">
        <v>515.112940825799</v>
      </c>
      <c r="BF31" s="116">
        <v>515.112940825799</v>
      </c>
      <c r="BG31" s="116">
        <v>515.112940825799</v>
      </c>
      <c r="BH31" s="116">
        <v>515.112940825799</v>
      </c>
      <c r="BI31" s="116">
        <v>515.112940825799</v>
      </c>
      <c r="BJ31" s="116">
        <v>562.89259865970712</v>
      </c>
      <c r="BK31" s="116">
        <v>562.89259865970712</v>
      </c>
      <c r="BL31" s="116">
        <v>562.89259865970712</v>
      </c>
      <c r="BM31" s="116">
        <v>562.89259865970712</v>
      </c>
      <c r="BN31" s="116">
        <v>562.89259865970712</v>
      </c>
      <c r="BO31" s="116">
        <v>562.89259865970712</v>
      </c>
      <c r="BP31" s="116">
        <v>562.89259865970712</v>
      </c>
      <c r="BQ31" s="116">
        <v>562.89259865970712</v>
      </c>
      <c r="BR31" s="116">
        <v>562.89259865970712</v>
      </c>
      <c r="BS31" s="116">
        <v>562.89259865970712</v>
      </c>
      <c r="BT31" s="116">
        <v>562.89259865970712</v>
      </c>
      <c r="BU31" s="116">
        <v>562.89259865970712</v>
      </c>
    </row>
    <row r="32" spans="1:73" s="134" customFormat="1" x14ac:dyDescent="0.2">
      <c r="A32" s="135" t="s">
        <v>26</v>
      </c>
      <c r="B32" s="140">
        <v>403.61406372549033</v>
      </c>
      <c r="C32" s="140">
        <v>403.61406372549033</v>
      </c>
      <c r="D32" s="140">
        <v>403.61406372549033</v>
      </c>
      <c r="E32" s="140">
        <v>403.61406372549033</v>
      </c>
      <c r="F32" s="140">
        <v>403.61406372549033</v>
      </c>
      <c r="G32" s="140">
        <v>403.61406372549033</v>
      </c>
      <c r="H32" s="140">
        <v>403.61406372549033</v>
      </c>
      <c r="I32" s="140">
        <v>403.61406372549033</v>
      </c>
      <c r="J32" s="140">
        <v>403.61406372549033</v>
      </c>
      <c r="K32" s="140">
        <v>403.61406372549033</v>
      </c>
      <c r="L32" s="140">
        <v>403.61406372549033</v>
      </c>
      <c r="M32" s="140">
        <v>403.61406372549033</v>
      </c>
      <c r="N32" s="140">
        <v>418.96756862745121</v>
      </c>
      <c r="O32" s="140">
        <v>418.96756862745121</v>
      </c>
      <c r="P32" s="140">
        <v>418.96756862745121</v>
      </c>
      <c r="Q32" s="140">
        <v>418.96756862745121</v>
      </c>
      <c r="R32" s="140">
        <v>418.96756862745121</v>
      </c>
      <c r="S32" s="140">
        <v>418.96756862745121</v>
      </c>
      <c r="T32" s="140">
        <v>418.96756862745121</v>
      </c>
      <c r="U32" s="140">
        <v>418.96756862745121</v>
      </c>
      <c r="V32" s="140">
        <v>418.96756862745121</v>
      </c>
      <c r="W32" s="140">
        <v>418.96756862745121</v>
      </c>
      <c r="X32" s="140">
        <v>418.96756862745121</v>
      </c>
      <c r="Y32" s="140">
        <v>418.96756862745121</v>
      </c>
      <c r="Z32" s="140">
        <v>425.71294648235317</v>
      </c>
      <c r="AA32" s="140">
        <v>425.71294648235317</v>
      </c>
      <c r="AB32" s="140">
        <v>425.71294648235317</v>
      </c>
      <c r="AC32" s="140">
        <v>425.71294648235317</v>
      </c>
      <c r="AD32" s="140">
        <v>425.71294648235317</v>
      </c>
      <c r="AE32" s="140">
        <v>425.71294648235317</v>
      </c>
      <c r="AF32" s="140">
        <v>425.71294648235317</v>
      </c>
      <c r="AG32" s="140">
        <v>425.71294648235317</v>
      </c>
      <c r="AH32" s="140">
        <v>425.71294648235317</v>
      </c>
      <c r="AI32" s="140">
        <v>425.71294648235317</v>
      </c>
      <c r="AJ32" s="140">
        <v>425.712946482353</v>
      </c>
      <c r="AK32" s="140">
        <v>425.712946482353</v>
      </c>
      <c r="AL32" s="140">
        <v>449.64618265467851</v>
      </c>
      <c r="AM32" s="140">
        <v>449.64618265467851</v>
      </c>
      <c r="AN32" s="140">
        <v>449.64618265467851</v>
      </c>
      <c r="AO32" s="140">
        <v>449.64618265467851</v>
      </c>
      <c r="AP32" s="140">
        <v>449.64618265467851</v>
      </c>
      <c r="AQ32" s="140">
        <v>449.64618265467851</v>
      </c>
      <c r="AR32" s="140">
        <v>449.64618265467851</v>
      </c>
      <c r="AS32" s="116">
        <v>449.64618265467851</v>
      </c>
      <c r="AT32" s="116">
        <v>449.64618265467851</v>
      </c>
      <c r="AU32" s="116">
        <v>449.64618265467851</v>
      </c>
      <c r="AV32" s="116">
        <v>449.64618265467851</v>
      </c>
      <c r="AW32" s="116">
        <v>449.64618265467851</v>
      </c>
      <c r="AX32" s="116">
        <v>508.65190222093941</v>
      </c>
      <c r="AY32" s="116">
        <v>508.65190222093941</v>
      </c>
      <c r="AZ32" s="116">
        <v>508.65190222093941</v>
      </c>
      <c r="BA32" s="116">
        <v>508.65190222093941</v>
      </c>
      <c r="BB32" s="116">
        <v>508.65190222093941</v>
      </c>
      <c r="BC32" s="116">
        <v>508.65190222093941</v>
      </c>
      <c r="BD32" s="116">
        <v>508.65190222093941</v>
      </c>
      <c r="BE32" s="116">
        <v>508.65190222093941</v>
      </c>
      <c r="BF32" s="116">
        <v>508.65190222093941</v>
      </c>
      <c r="BG32" s="116">
        <v>508.65190222093941</v>
      </c>
      <c r="BH32" s="116">
        <v>508.65190222093941</v>
      </c>
      <c r="BI32" s="116">
        <v>508.65190222093941</v>
      </c>
      <c r="BJ32" s="116">
        <v>555.83226194112319</v>
      </c>
      <c r="BK32" s="116">
        <v>555.83226194112319</v>
      </c>
      <c r="BL32" s="116">
        <v>555.83226194112319</v>
      </c>
      <c r="BM32" s="116">
        <v>555.83226194112319</v>
      </c>
      <c r="BN32" s="116">
        <v>555.83226194112319</v>
      </c>
      <c r="BO32" s="116">
        <v>555.83226194112319</v>
      </c>
      <c r="BP32" s="116">
        <v>555.83226194112319</v>
      </c>
      <c r="BQ32" s="116">
        <v>555.83226194112319</v>
      </c>
      <c r="BR32" s="116">
        <v>555.83226194112319</v>
      </c>
      <c r="BS32" s="116">
        <v>555.83226194112319</v>
      </c>
      <c r="BT32" s="116">
        <v>555.83226194112319</v>
      </c>
      <c r="BU32" s="116">
        <v>555.83226194112319</v>
      </c>
    </row>
    <row r="33" spans="1:73" s="134" customFormat="1" x14ac:dyDescent="0.2">
      <c r="A33" s="135" t="s">
        <v>27</v>
      </c>
      <c r="B33" s="140">
        <v>436.14478137254912</v>
      </c>
      <c r="C33" s="140">
        <v>436.14478137254912</v>
      </c>
      <c r="D33" s="140">
        <v>436.14478137254912</v>
      </c>
      <c r="E33" s="140">
        <v>436.14478137254912</v>
      </c>
      <c r="F33" s="140">
        <v>436.14478137254912</v>
      </c>
      <c r="G33" s="140">
        <v>436.14478137254912</v>
      </c>
      <c r="H33" s="140">
        <v>436.14478137254912</v>
      </c>
      <c r="I33" s="140">
        <v>436.14478137254912</v>
      </c>
      <c r="J33" s="140">
        <v>436.14478137254912</v>
      </c>
      <c r="K33" s="140">
        <v>436.14478137254912</v>
      </c>
      <c r="L33" s="140">
        <v>436.14478137254912</v>
      </c>
      <c r="M33" s="140">
        <v>436.14478137254912</v>
      </c>
      <c r="N33" s="140">
        <v>452.73575686274529</v>
      </c>
      <c r="O33" s="140">
        <v>452.73575686274529</v>
      </c>
      <c r="P33" s="140">
        <v>452.73575686274529</v>
      </c>
      <c r="Q33" s="140">
        <v>452.73575686274529</v>
      </c>
      <c r="R33" s="140">
        <v>452.73575686274529</v>
      </c>
      <c r="S33" s="140">
        <v>452.73575686274529</v>
      </c>
      <c r="T33" s="140">
        <v>452.73575686274529</v>
      </c>
      <c r="U33" s="140">
        <v>452.73575686274529</v>
      </c>
      <c r="V33" s="140">
        <v>452.73575686274529</v>
      </c>
      <c r="W33" s="140">
        <v>452.73575686274529</v>
      </c>
      <c r="X33" s="140">
        <v>452.73575686274529</v>
      </c>
      <c r="Y33" s="140">
        <v>452.73575686274529</v>
      </c>
      <c r="Z33" s="140">
        <v>460.02480254823547</v>
      </c>
      <c r="AA33" s="140">
        <v>460.02480254823547</v>
      </c>
      <c r="AB33" s="140">
        <v>460.02480254823547</v>
      </c>
      <c r="AC33" s="140">
        <v>460.02480254823547</v>
      </c>
      <c r="AD33" s="140">
        <v>460.02480254823547</v>
      </c>
      <c r="AE33" s="140">
        <v>460.02480254823547</v>
      </c>
      <c r="AF33" s="140">
        <v>460.02480254823547</v>
      </c>
      <c r="AG33" s="140">
        <v>460.02480254823547</v>
      </c>
      <c r="AH33" s="140">
        <v>460.02480254823547</v>
      </c>
      <c r="AI33" s="140">
        <v>460.02480254823547</v>
      </c>
      <c r="AJ33" s="140">
        <v>460.02480254823502</v>
      </c>
      <c r="AK33" s="140">
        <v>460.02480254823502</v>
      </c>
      <c r="AL33" s="140">
        <v>485.88702340735762</v>
      </c>
      <c r="AM33" s="140">
        <v>485.88702340735762</v>
      </c>
      <c r="AN33" s="140">
        <v>485.88702340735762</v>
      </c>
      <c r="AO33" s="140">
        <v>485.88702340735762</v>
      </c>
      <c r="AP33" s="140">
        <v>485.88702340735762</v>
      </c>
      <c r="AQ33" s="140">
        <v>485.88702340735762</v>
      </c>
      <c r="AR33" s="140">
        <v>485.88702340735762</v>
      </c>
      <c r="AS33" s="116">
        <v>485.88702340735762</v>
      </c>
      <c r="AT33" s="116">
        <v>485.88702340735762</v>
      </c>
      <c r="AU33" s="116">
        <v>485.88702340735762</v>
      </c>
      <c r="AV33" s="116">
        <v>485.88702340735762</v>
      </c>
      <c r="AW33" s="116">
        <v>485.88702340735762</v>
      </c>
      <c r="AX33" s="116">
        <v>549.64851977944625</v>
      </c>
      <c r="AY33" s="116">
        <v>549.64851977944625</v>
      </c>
      <c r="AZ33" s="116">
        <v>549.64851977944625</v>
      </c>
      <c r="BA33" s="116">
        <v>549.64851977944625</v>
      </c>
      <c r="BB33" s="116">
        <v>549.64851977944625</v>
      </c>
      <c r="BC33" s="116">
        <v>549.64851977944625</v>
      </c>
      <c r="BD33" s="116">
        <v>549.64851977944625</v>
      </c>
      <c r="BE33" s="116">
        <v>549.64851977944625</v>
      </c>
      <c r="BF33" s="116">
        <v>549.64851977944625</v>
      </c>
      <c r="BG33" s="116">
        <v>549.64851977944625</v>
      </c>
      <c r="BH33" s="116">
        <v>549.64851977944625</v>
      </c>
      <c r="BI33" s="116">
        <v>549.64851977944625</v>
      </c>
      <c r="BJ33" s="116">
        <v>600.63154917465863</v>
      </c>
      <c r="BK33" s="116">
        <v>600.63154917465863</v>
      </c>
      <c r="BL33" s="116">
        <v>600.63154917465863</v>
      </c>
      <c r="BM33" s="116">
        <v>600.63154917465863</v>
      </c>
      <c r="BN33" s="116">
        <v>600.63154917465863</v>
      </c>
      <c r="BO33" s="116">
        <v>600.63154917465863</v>
      </c>
      <c r="BP33" s="116">
        <v>600.63154917465863</v>
      </c>
      <c r="BQ33" s="116">
        <v>600.63154917465863</v>
      </c>
      <c r="BR33" s="116">
        <v>600.63154917465863</v>
      </c>
      <c r="BS33" s="116">
        <v>600.63154917465863</v>
      </c>
      <c r="BT33" s="116">
        <v>600.63154917465863</v>
      </c>
      <c r="BU33" s="116">
        <v>600.63154917465863</v>
      </c>
    </row>
    <row r="34" spans="1:73" s="134" customFormat="1" x14ac:dyDescent="0.2">
      <c r="A34" s="135" t="s">
        <v>28</v>
      </c>
      <c r="B34" s="140">
        <v>384.46925882352946</v>
      </c>
      <c r="C34" s="140">
        <v>384.46925882352946</v>
      </c>
      <c r="D34" s="140">
        <v>384.46925882352946</v>
      </c>
      <c r="E34" s="140">
        <v>384.46925882352946</v>
      </c>
      <c r="F34" s="140">
        <v>384.46925882352946</v>
      </c>
      <c r="G34" s="140">
        <v>384.46925882352946</v>
      </c>
      <c r="H34" s="140">
        <v>384.46925882352946</v>
      </c>
      <c r="I34" s="140">
        <v>384.46925882352946</v>
      </c>
      <c r="J34" s="140">
        <v>384.46925882352946</v>
      </c>
      <c r="K34" s="140">
        <v>384.46925882352946</v>
      </c>
      <c r="L34" s="140">
        <v>384.46925882352946</v>
      </c>
      <c r="M34" s="140">
        <v>384.46925882352946</v>
      </c>
      <c r="N34" s="140">
        <v>399.09449411764717</v>
      </c>
      <c r="O34" s="140">
        <v>399.09449411764717</v>
      </c>
      <c r="P34" s="140">
        <v>399.09449411764717</v>
      </c>
      <c r="Q34" s="140">
        <v>399.09449411764717</v>
      </c>
      <c r="R34" s="140">
        <v>399.09449411764717</v>
      </c>
      <c r="S34" s="140">
        <v>399.09449411764717</v>
      </c>
      <c r="T34" s="140">
        <v>399.09449411764717</v>
      </c>
      <c r="U34" s="140">
        <v>399.09449411764717</v>
      </c>
      <c r="V34" s="140">
        <v>399.09449411764717</v>
      </c>
      <c r="W34" s="140">
        <v>399.09449411764717</v>
      </c>
      <c r="X34" s="140">
        <v>399.09449411764717</v>
      </c>
      <c r="Y34" s="140">
        <v>399.09449411764717</v>
      </c>
      <c r="Z34" s="140">
        <v>405.51991547294131</v>
      </c>
      <c r="AA34" s="140">
        <v>405.51991547294131</v>
      </c>
      <c r="AB34" s="140">
        <v>405.51991547294131</v>
      </c>
      <c r="AC34" s="140">
        <v>405.51991547294131</v>
      </c>
      <c r="AD34" s="140">
        <v>405.51991547294131</v>
      </c>
      <c r="AE34" s="140">
        <v>405.51991547294131</v>
      </c>
      <c r="AF34" s="140">
        <v>405.51991547294131</v>
      </c>
      <c r="AG34" s="140">
        <v>405.51991547294131</v>
      </c>
      <c r="AH34" s="140">
        <v>405.51991547294131</v>
      </c>
      <c r="AI34" s="140">
        <v>405.51991547294131</v>
      </c>
      <c r="AJ34" s="140">
        <v>405.51991547294102</v>
      </c>
      <c r="AK34" s="140">
        <v>405.51991547294102</v>
      </c>
      <c r="AL34" s="140">
        <v>428.31791583865873</v>
      </c>
      <c r="AM34" s="140">
        <v>428.31791583865873</v>
      </c>
      <c r="AN34" s="140">
        <v>428.31791583865873</v>
      </c>
      <c r="AO34" s="140">
        <v>428.31791583865873</v>
      </c>
      <c r="AP34" s="140">
        <v>428.31791583865873</v>
      </c>
      <c r="AQ34" s="140">
        <v>428.31791583865873</v>
      </c>
      <c r="AR34" s="140">
        <v>428.31791583865873</v>
      </c>
      <c r="AS34" s="116">
        <v>428.31791583865873</v>
      </c>
      <c r="AT34" s="116">
        <v>428.31791583865873</v>
      </c>
      <c r="AU34" s="116">
        <v>428.31791583865873</v>
      </c>
      <c r="AV34" s="116">
        <v>428.31791583865873</v>
      </c>
      <c r="AW34" s="116">
        <v>428.31791583865873</v>
      </c>
      <c r="AX34" s="116">
        <v>484.5247909375866</v>
      </c>
      <c r="AY34" s="116">
        <v>484.5247909375866</v>
      </c>
      <c r="AZ34" s="116">
        <v>484.5247909375866</v>
      </c>
      <c r="BA34" s="116">
        <v>484.5247909375866</v>
      </c>
      <c r="BB34" s="116">
        <v>484.5247909375866</v>
      </c>
      <c r="BC34" s="116">
        <v>484.5247909375866</v>
      </c>
      <c r="BD34" s="116">
        <v>484.5247909375866</v>
      </c>
      <c r="BE34" s="116">
        <v>484.5247909375866</v>
      </c>
      <c r="BF34" s="116">
        <v>484.5247909375866</v>
      </c>
      <c r="BG34" s="116">
        <v>484.5247909375866</v>
      </c>
      <c r="BH34" s="116">
        <v>484.5247909375866</v>
      </c>
      <c r="BI34" s="116">
        <v>484.5247909375866</v>
      </c>
      <c r="BJ34" s="116">
        <v>529.46722372898637</v>
      </c>
      <c r="BK34" s="116">
        <v>529.46722372898637</v>
      </c>
      <c r="BL34" s="116">
        <v>529.46722372898637</v>
      </c>
      <c r="BM34" s="116">
        <v>529.46722372898637</v>
      </c>
      <c r="BN34" s="116">
        <v>529.46722372898637</v>
      </c>
      <c r="BO34" s="116">
        <v>529.46722372898637</v>
      </c>
      <c r="BP34" s="116">
        <v>529.46722372898637</v>
      </c>
      <c r="BQ34" s="116">
        <v>529.46722372898637</v>
      </c>
      <c r="BR34" s="116">
        <v>529.46722372898637</v>
      </c>
      <c r="BS34" s="116">
        <v>529.46722372898637</v>
      </c>
      <c r="BT34" s="116">
        <v>529.46722372898637</v>
      </c>
      <c r="BU34" s="116">
        <v>529.46722372898637</v>
      </c>
    </row>
    <row r="35" spans="1:73" s="134" customFormat="1" ht="15" thickBot="1" x14ac:dyDescent="0.25">
      <c r="A35" s="137" t="s">
        <v>29</v>
      </c>
      <c r="B35" s="141">
        <v>334.88660196078433</v>
      </c>
      <c r="C35" s="141">
        <v>334.88660196078433</v>
      </c>
      <c r="D35" s="141">
        <v>334.88660196078433</v>
      </c>
      <c r="E35" s="141">
        <v>334.88660196078433</v>
      </c>
      <c r="F35" s="141">
        <v>334.88660196078433</v>
      </c>
      <c r="G35" s="141">
        <v>334.88660196078433</v>
      </c>
      <c r="H35" s="141">
        <v>334.88660196078433</v>
      </c>
      <c r="I35" s="141">
        <v>334.88660196078433</v>
      </c>
      <c r="J35" s="141">
        <v>334.88660196078433</v>
      </c>
      <c r="K35" s="141">
        <v>334.88660196078433</v>
      </c>
      <c r="L35" s="141">
        <v>334.88660196078433</v>
      </c>
      <c r="M35" s="141">
        <v>334.88660196078433</v>
      </c>
      <c r="N35" s="141">
        <v>347.62570980392167</v>
      </c>
      <c r="O35" s="141">
        <v>347.62570980392167</v>
      </c>
      <c r="P35" s="141">
        <v>347.62570980392167</v>
      </c>
      <c r="Q35" s="141">
        <v>347.62570980392167</v>
      </c>
      <c r="R35" s="141">
        <v>347.62570980392167</v>
      </c>
      <c r="S35" s="141">
        <v>347.62570980392167</v>
      </c>
      <c r="T35" s="141">
        <v>347.62570980392167</v>
      </c>
      <c r="U35" s="141">
        <v>347.62570980392167</v>
      </c>
      <c r="V35" s="141">
        <v>347.62570980392167</v>
      </c>
      <c r="W35" s="141">
        <v>347.62570980392167</v>
      </c>
      <c r="X35" s="141">
        <v>347.62570980392167</v>
      </c>
      <c r="Y35" s="141">
        <v>347.62570980392167</v>
      </c>
      <c r="Z35" s="141">
        <v>353.22248373176478</v>
      </c>
      <c r="AA35" s="141">
        <v>353.22248373176478</v>
      </c>
      <c r="AB35" s="141">
        <v>353.22248373176478</v>
      </c>
      <c r="AC35" s="141">
        <v>353.22248373176478</v>
      </c>
      <c r="AD35" s="141">
        <v>353.22248373176478</v>
      </c>
      <c r="AE35" s="141">
        <v>353.22248373176478</v>
      </c>
      <c r="AF35" s="141">
        <v>353.22248373176478</v>
      </c>
      <c r="AG35" s="141">
        <v>353.22248373176478</v>
      </c>
      <c r="AH35" s="141">
        <v>353.22248373176478</v>
      </c>
      <c r="AI35" s="141">
        <v>353.22248373176478</v>
      </c>
      <c r="AJ35" s="141">
        <v>353.22248373176501</v>
      </c>
      <c r="AK35" s="141">
        <v>353.22248373176501</v>
      </c>
      <c r="AL35" s="141">
        <v>373.08036495050783</v>
      </c>
      <c r="AM35" s="141">
        <v>373.08036495050783</v>
      </c>
      <c r="AN35" s="141">
        <v>373.08036495050783</v>
      </c>
      <c r="AO35" s="141">
        <v>373.08036495050783</v>
      </c>
      <c r="AP35" s="141">
        <v>373.08036495050783</v>
      </c>
      <c r="AQ35" s="141">
        <v>373.08036495050783</v>
      </c>
      <c r="AR35" s="141">
        <v>373.08036495050783</v>
      </c>
      <c r="AS35" s="138">
        <v>373.08036495050783</v>
      </c>
      <c r="AT35" s="138">
        <v>373.08036495050783</v>
      </c>
      <c r="AU35" s="138">
        <v>373.08036495050783</v>
      </c>
      <c r="AV35" s="138">
        <v>373.08036495050783</v>
      </c>
      <c r="AW35" s="138">
        <v>373.08036495050783</v>
      </c>
      <c r="AX35" s="138">
        <v>422.03858196456008</v>
      </c>
      <c r="AY35" s="138">
        <v>422.03858196456008</v>
      </c>
      <c r="AZ35" s="138">
        <v>422.03858196456008</v>
      </c>
      <c r="BA35" s="138">
        <v>422.03858196456008</v>
      </c>
      <c r="BB35" s="138">
        <v>422.03858196456008</v>
      </c>
      <c r="BC35" s="138">
        <v>422.03858196456008</v>
      </c>
      <c r="BD35" s="138">
        <v>422.03858196456008</v>
      </c>
      <c r="BE35" s="138">
        <v>422.03858196456008</v>
      </c>
      <c r="BF35" s="138">
        <v>422.03858196456008</v>
      </c>
      <c r="BG35" s="138">
        <v>422.03858196456008</v>
      </c>
      <c r="BH35" s="138">
        <v>422.03858196456008</v>
      </c>
      <c r="BI35" s="138">
        <v>422.03858196456008</v>
      </c>
      <c r="BJ35" s="138">
        <v>461.18506313555787</v>
      </c>
      <c r="BK35" s="138">
        <v>461.18506313555787</v>
      </c>
      <c r="BL35" s="138">
        <v>461.18506313555787</v>
      </c>
      <c r="BM35" s="138">
        <v>461.18506313555787</v>
      </c>
      <c r="BN35" s="138">
        <v>461.18506313555787</v>
      </c>
      <c r="BO35" s="138">
        <v>461.18506313555787</v>
      </c>
      <c r="BP35" s="138">
        <v>461.18506313555787</v>
      </c>
      <c r="BQ35" s="138">
        <v>461.18506313555798</v>
      </c>
      <c r="BR35" s="138">
        <v>461.18506313555798</v>
      </c>
      <c r="BS35" s="138">
        <v>461.18506313555798</v>
      </c>
      <c r="BT35" s="138">
        <v>461.18506313555798</v>
      </c>
      <c r="BU35" s="138">
        <v>461.18506313555798</v>
      </c>
    </row>
    <row r="38" spans="1:73" s="28" customFormat="1" ht="15.75" thickBot="1" x14ac:dyDescent="0.3">
      <c r="A38" s="24" t="s">
        <v>173</v>
      </c>
      <c r="B38" s="1">
        <f t="shared" ref="B38:F38" si="3">+B4</f>
        <v>43466</v>
      </c>
      <c r="C38" s="1">
        <f t="shared" si="3"/>
        <v>43497</v>
      </c>
      <c r="D38" s="1">
        <f t="shared" si="3"/>
        <v>43525</v>
      </c>
      <c r="E38" s="1">
        <f t="shared" si="3"/>
        <v>43556</v>
      </c>
      <c r="F38" s="1">
        <f t="shared" si="3"/>
        <v>43586</v>
      </c>
      <c r="G38" s="27" t="s">
        <v>102</v>
      </c>
      <c r="H38" s="96"/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96"/>
      <c r="Y38" s="96"/>
      <c r="Z38" s="96"/>
      <c r="AA38" s="96"/>
      <c r="AB38" s="96"/>
      <c r="AC38" s="96"/>
      <c r="AD38" s="96"/>
      <c r="AE38" s="96"/>
      <c r="AF38" s="96"/>
      <c r="AG38" s="96"/>
      <c r="AH38" s="96"/>
      <c r="AI38" s="96"/>
      <c r="AJ38" s="96"/>
      <c r="AK38" s="96"/>
    </row>
    <row r="39" spans="1:73" s="28" customFormat="1" ht="15" x14ac:dyDescent="0.25">
      <c r="A39" s="19" t="s">
        <v>0</v>
      </c>
      <c r="B39" s="14">
        <v>5188.9452706934899</v>
      </c>
      <c r="C39" s="14">
        <v>5188.9452706934899</v>
      </c>
      <c r="D39" s="14">
        <v>5188.9452706934899</v>
      </c>
      <c r="E39" s="14">
        <v>5188.9452706934899</v>
      </c>
      <c r="F39" s="14">
        <v>5188.9452706934899</v>
      </c>
      <c r="G39" s="98" t="s">
        <v>179</v>
      </c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</row>
    <row r="40" spans="1:73" s="28" customFormat="1" x14ac:dyDescent="0.2">
      <c r="A40" s="20" t="s">
        <v>1</v>
      </c>
      <c r="B40" s="15">
        <v>4455.2714851553746</v>
      </c>
      <c r="C40" s="15">
        <v>4455.2714851553746</v>
      </c>
      <c r="D40" s="15">
        <v>4455.2714851553746</v>
      </c>
      <c r="E40" s="15">
        <v>4640.681086193179</v>
      </c>
      <c r="F40" s="15">
        <v>4640.681086193179</v>
      </c>
      <c r="G40" s="21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</row>
    <row r="41" spans="1:73" s="28" customFormat="1" x14ac:dyDescent="0.2">
      <c r="A41" s="20" t="s">
        <v>103</v>
      </c>
      <c r="B41" s="15">
        <v>3405.5374543396629</v>
      </c>
      <c r="C41" s="15">
        <v>3405.5374543396629</v>
      </c>
      <c r="D41" s="15">
        <v>3405.5374543396629</v>
      </c>
      <c r="E41" s="15">
        <v>3405.5374543396629</v>
      </c>
      <c r="F41" s="15">
        <v>3405.5374543396629</v>
      </c>
      <c r="G41" s="21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</row>
    <row r="42" spans="1:73" s="28" customFormat="1" ht="15" thickBot="1" x14ac:dyDescent="0.25">
      <c r="A42" s="22" t="s">
        <v>5</v>
      </c>
      <c r="B42" s="16">
        <v>3730.8545317836683</v>
      </c>
      <c r="C42" s="16">
        <v>3896.6238393553181</v>
      </c>
      <c r="D42" s="16">
        <v>3896.6238393553181</v>
      </c>
      <c r="E42" s="16">
        <v>3896.6238393553181</v>
      </c>
      <c r="F42" s="16">
        <v>3896.6238393553181</v>
      </c>
      <c r="G42" s="21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</row>
    <row r="43" spans="1:73" ht="15" thickBot="1" x14ac:dyDescent="0.25">
      <c r="A43" s="23"/>
      <c r="AH43" s="26"/>
      <c r="AI43" s="26"/>
    </row>
    <row r="44" spans="1:73" ht="15.75" thickBot="1" x14ac:dyDescent="0.3">
      <c r="A44" s="30" t="s">
        <v>174</v>
      </c>
      <c r="B44" s="31">
        <v>43466</v>
      </c>
      <c r="C44" s="31">
        <v>43497</v>
      </c>
      <c r="D44" s="31">
        <v>43525</v>
      </c>
      <c r="E44" s="31">
        <v>43556</v>
      </c>
      <c r="F44" s="31">
        <v>43586</v>
      </c>
      <c r="G44" s="27" t="s">
        <v>102</v>
      </c>
      <c r="H44" s="96"/>
      <c r="I44" s="96"/>
      <c r="J44" s="96"/>
      <c r="K44" s="96"/>
      <c r="L44" s="96"/>
      <c r="M44" s="96"/>
      <c r="N44" s="96"/>
      <c r="O44" s="96"/>
      <c r="P44" s="96"/>
      <c r="Q44" s="96"/>
      <c r="R44" s="96"/>
      <c r="S44" s="96"/>
      <c r="T44" s="96"/>
      <c r="U44" s="96"/>
      <c r="V44" s="96"/>
      <c r="W44" s="96"/>
      <c r="X44" s="96"/>
      <c r="Y44" s="96"/>
      <c r="Z44" s="96"/>
      <c r="AA44" s="96"/>
      <c r="AB44" s="96"/>
      <c r="AC44" s="96"/>
      <c r="AD44" s="96"/>
      <c r="AE44" s="96"/>
      <c r="AF44" s="96"/>
      <c r="AG44" s="96"/>
      <c r="AH44" s="96"/>
      <c r="AI44" s="96"/>
      <c r="AJ44" s="96"/>
      <c r="AK44" s="96"/>
    </row>
    <row r="45" spans="1:73" ht="15" x14ac:dyDescent="0.25">
      <c r="A45" s="19" t="s">
        <v>6</v>
      </c>
      <c r="B45" s="14">
        <v>1746.3541788960065</v>
      </c>
      <c r="C45" s="14">
        <v>1857.6608567965623</v>
      </c>
      <c r="D45" s="14">
        <v>1857.6608567965623</v>
      </c>
      <c r="E45" s="14">
        <v>1857.6608567965623</v>
      </c>
      <c r="F45" s="14">
        <v>1857.66085679656</v>
      </c>
      <c r="G45" s="98" t="s">
        <v>179</v>
      </c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</row>
    <row r="46" spans="1:73" x14ac:dyDescent="0.2">
      <c r="A46" s="20" t="s">
        <v>7</v>
      </c>
      <c r="B46" s="15">
        <v>1874.226048487415</v>
      </c>
      <c r="C46" s="15">
        <v>1994.4403601963384</v>
      </c>
      <c r="D46" s="15">
        <v>1994.4403601963384</v>
      </c>
      <c r="E46" s="15">
        <v>1994.4403601963384</v>
      </c>
      <c r="F46" s="15">
        <v>1994.44036019634</v>
      </c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</row>
    <row r="47" spans="1:73" x14ac:dyDescent="0.2">
      <c r="A47" s="20" t="s">
        <v>8</v>
      </c>
      <c r="B47" s="15">
        <v>1846.9794998249513</v>
      </c>
      <c r="C47" s="15">
        <v>1965.531861549747</v>
      </c>
      <c r="D47" s="15">
        <v>1965.531861549747</v>
      </c>
      <c r="E47" s="15">
        <v>1965.531861549747</v>
      </c>
      <c r="F47" s="15">
        <v>1965.5318615497499</v>
      </c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</row>
    <row r="48" spans="1:73" x14ac:dyDescent="0.2">
      <c r="A48" s="20" t="s">
        <v>9</v>
      </c>
      <c r="B48" s="15">
        <v>2468.8449781372428</v>
      </c>
      <c r="C48" s="15">
        <v>2468.8449781372428</v>
      </c>
      <c r="D48" s="15">
        <v>2468.8449781372428</v>
      </c>
      <c r="E48" s="15">
        <v>2468.8449781372428</v>
      </c>
      <c r="F48" s="15">
        <v>2468.8449781372401</v>
      </c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</row>
    <row r="49" spans="1:37" x14ac:dyDescent="0.2">
      <c r="A49" s="20" t="s">
        <v>14</v>
      </c>
      <c r="B49" s="15">
        <v>3602.6691050849886</v>
      </c>
      <c r="C49" s="15">
        <v>3602.6691050849886</v>
      </c>
      <c r="D49" s="15">
        <v>3602.6691050849886</v>
      </c>
      <c r="E49" s="15">
        <v>3602.6691050849886</v>
      </c>
      <c r="F49" s="15">
        <v>3602.66910508499</v>
      </c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</row>
    <row r="50" spans="1:37" ht="15" thickBot="1" x14ac:dyDescent="0.25">
      <c r="A50" s="22" t="s">
        <v>15</v>
      </c>
      <c r="B50" s="16">
        <v>3650.0308682522727</v>
      </c>
      <c r="C50" s="16">
        <v>3650.0308682522727</v>
      </c>
      <c r="D50" s="16">
        <v>3650.0308682522727</v>
      </c>
      <c r="E50" s="16">
        <v>3650.0308682522727</v>
      </c>
      <c r="F50" s="16">
        <v>3650.03086825227</v>
      </c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</row>
    <row r="51" spans="1:37" x14ac:dyDescent="0.2">
      <c r="A51" s="23"/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</row>
    <row r="52" spans="1:37" ht="15" hidden="1" x14ac:dyDescent="0.2">
      <c r="A52" s="25" t="s">
        <v>16</v>
      </c>
    </row>
    <row r="53" spans="1:37" hidden="1" x14ac:dyDescent="0.2">
      <c r="A53" s="19" t="s">
        <v>17</v>
      </c>
    </row>
    <row r="54" spans="1:37" hidden="1" x14ac:dyDescent="0.2">
      <c r="A54" s="20" t="s">
        <v>18</v>
      </c>
    </row>
    <row r="55" spans="1:37" hidden="1" x14ac:dyDescent="0.2">
      <c r="A55" s="20" t="s">
        <v>19</v>
      </c>
    </row>
    <row r="56" spans="1:37" hidden="1" x14ac:dyDescent="0.2">
      <c r="A56" s="20" t="s">
        <v>20</v>
      </c>
    </row>
    <row r="57" spans="1:37" hidden="1" x14ac:dyDescent="0.2">
      <c r="A57" s="20" t="s">
        <v>21</v>
      </c>
    </row>
    <row r="58" spans="1:37" hidden="1" x14ac:dyDescent="0.2">
      <c r="A58" s="20" t="s">
        <v>22</v>
      </c>
    </row>
    <row r="59" spans="1:37" hidden="1" x14ac:dyDescent="0.2">
      <c r="A59" s="20" t="s">
        <v>23</v>
      </c>
    </row>
    <row r="60" spans="1:37" hidden="1" x14ac:dyDescent="0.2">
      <c r="A60" s="20" t="s">
        <v>24</v>
      </c>
    </row>
    <row r="61" spans="1:37" hidden="1" x14ac:dyDescent="0.2">
      <c r="A61" s="20" t="s">
        <v>25</v>
      </c>
    </row>
    <row r="62" spans="1:37" hidden="1" x14ac:dyDescent="0.2">
      <c r="A62" s="20" t="s">
        <v>26</v>
      </c>
    </row>
    <row r="63" spans="1:37" hidden="1" x14ac:dyDescent="0.2">
      <c r="A63" s="20" t="s">
        <v>27</v>
      </c>
    </row>
    <row r="64" spans="1:37" hidden="1" x14ac:dyDescent="0.2">
      <c r="A64" s="20" t="s">
        <v>28</v>
      </c>
    </row>
    <row r="65" spans="1:40" ht="15" hidden="1" thickBot="1" x14ac:dyDescent="0.25">
      <c r="A65" s="22" t="s">
        <v>29</v>
      </c>
    </row>
    <row r="66" spans="1:40" hidden="1" x14ac:dyDescent="0.2"/>
    <row r="68" spans="1:40" x14ac:dyDescent="0.2">
      <c r="B68" s="99"/>
      <c r="C68" s="99"/>
      <c r="D68" s="99"/>
      <c r="E68" s="99"/>
      <c r="F68" s="99"/>
      <c r="G68" s="99"/>
      <c r="H68" s="99"/>
      <c r="I68" s="99"/>
      <c r="J68" s="99"/>
      <c r="K68" s="99"/>
      <c r="L68" s="99"/>
      <c r="M68" s="99"/>
      <c r="N68" s="99"/>
      <c r="O68" s="99"/>
      <c r="P68" s="99"/>
      <c r="Q68" s="99"/>
      <c r="R68" s="99"/>
      <c r="S68" s="99"/>
      <c r="T68" s="99"/>
      <c r="U68" s="99"/>
      <c r="V68" s="99"/>
      <c r="W68" s="99"/>
      <c r="X68" s="99"/>
      <c r="Y68" s="99"/>
      <c r="Z68" s="99"/>
      <c r="AA68" s="99"/>
      <c r="AB68" s="99"/>
      <c r="AC68" s="99"/>
      <c r="AD68" s="99"/>
      <c r="AE68" s="99"/>
      <c r="AF68" s="99"/>
      <c r="AG68" s="99"/>
      <c r="AH68" s="99"/>
      <c r="AI68" s="99"/>
      <c r="AJ68" s="99"/>
      <c r="AK68" s="99"/>
      <c r="AL68" s="99"/>
      <c r="AM68" s="99"/>
      <c r="AN68" s="99"/>
    </row>
    <row r="69" spans="1:40" x14ac:dyDescent="0.2">
      <c r="B69" s="99"/>
      <c r="C69" s="99"/>
      <c r="D69" s="99"/>
      <c r="E69" s="99"/>
      <c r="F69" s="99"/>
      <c r="G69" s="99"/>
      <c r="H69" s="99"/>
      <c r="I69" s="99"/>
      <c r="J69" s="99"/>
      <c r="K69" s="99"/>
      <c r="L69" s="99"/>
      <c r="M69" s="99"/>
      <c r="N69" s="99"/>
      <c r="O69" s="99"/>
      <c r="P69" s="99"/>
      <c r="Q69" s="99"/>
      <c r="R69" s="99"/>
      <c r="S69" s="99"/>
      <c r="T69" s="99"/>
      <c r="U69" s="99"/>
      <c r="V69" s="99"/>
      <c r="W69" s="99"/>
      <c r="X69" s="99"/>
      <c r="Y69" s="99"/>
      <c r="Z69" s="99"/>
      <c r="AA69" s="99"/>
      <c r="AB69" s="99"/>
      <c r="AC69" s="99"/>
      <c r="AD69" s="99"/>
      <c r="AE69" s="99"/>
      <c r="AF69" s="99"/>
      <c r="AG69" s="99"/>
      <c r="AH69" s="99"/>
      <c r="AI69" s="99"/>
      <c r="AJ69" s="99"/>
      <c r="AK69" s="99"/>
      <c r="AL69" s="99"/>
      <c r="AM69" s="99"/>
      <c r="AN69" s="99"/>
    </row>
    <row r="70" spans="1:40" x14ac:dyDescent="0.2">
      <c r="B70" s="99"/>
      <c r="C70" s="99"/>
      <c r="D70" s="99"/>
      <c r="E70" s="99"/>
      <c r="F70" s="99"/>
      <c r="G70" s="99"/>
      <c r="H70" s="99"/>
      <c r="I70" s="99"/>
      <c r="J70" s="99"/>
      <c r="K70" s="99"/>
      <c r="L70" s="99"/>
      <c r="M70" s="99"/>
      <c r="N70" s="99"/>
      <c r="O70" s="99"/>
      <c r="P70" s="99"/>
      <c r="Q70" s="99"/>
      <c r="R70" s="99"/>
      <c r="S70" s="99"/>
      <c r="T70" s="99"/>
      <c r="U70" s="99"/>
      <c r="V70" s="99"/>
      <c r="W70" s="99"/>
      <c r="X70" s="99"/>
      <c r="Y70" s="99"/>
      <c r="Z70" s="99"/>
      <c r="AA70" s="99"/>
      <c r="AB70" s="99"/>
      <c r="AC70" s="99"/>
      <c r="AD70" s="99"/>
      <c r="AE70" s="99"/>
      <c r="AF70" s="99"/>
      <c r="AG70" s="99"/>
      <c r="AH70" s="99"/>
      <c r="AI70" s="99"/>
      <c r="AJ70" s="99"/>
      <c r="AK70" s="99"/>
      <c r="AL70" s="99"/>
      <c r="AM70" s="99"/>
      <c r="AN70" s="99"/>
    </row>
    <row r="71" spans="1:40" x14ac:dyDescent="0.2">
      <c r="B71" s="99"/>
      <c r="C71" s="99"/>
      <c r="D71" s="99"/>
      <c r="E71" s="99"/>
      <c r="F71" s="99"/>
      <c r="G71" s="99"/>
      <c r="H71" s="99"/>
      <c r="I71" s="99"/>
      <c r="J71" s="99"/>
      <c r="K71" s="99"/>
      <c r="L71" s="99"/>
      <c r="M71" s="99"/>
      <c r="N71" s="99"/>
      <c r="O71" s="99"/>
      <c r="P71" s="99"/>
      <c r="Q71" s="99"/>
      <c r="R71" s="99"/>
      <c r="S71" s="99"/>
      <c r="T71" s="99"/>
      <c r="U71" s="99"/>
      <c r="V71" s="99"/>
      <c r="W71" s="99"/>
      <c r="X71" s="99"/>
      <c r="Y71" s="99"/>
      <c r="Z71" s="99"/>
      <c r="AA71" s="99"/>
      <c r="AB71" s="99"/>
      <c r="AC71" s="99"/>
      <c r="AD71" s="99"/>
      <c r="AE71" s="99"/>
      <c r="AF71" s="99"/>
      <c r="AG71" s="99"/>
      <c r="AH71" s="99"/>
      <c r="AI71" s="99"/>
      <c r="AJ71" s="99"/>
      <c r="AK71" s="99"/>
      <c r="AL71" s="99"/>
      <c r="AM71" s="99"/>
      <c r="AN71" s="99"/>
    </row>
    <row r="72" spans="1:40" x14ac:dyDescent="0.2">
      <c r="B72" s="99"/>
      <c r="C72" s="99"/>
      <c r="D72" s="99"/>
      <c r="E72" s="99"/>
      <c r="F72" s="99"/>
      <c r="G72" s="99"/>
      <c r="H72" s="99"/>
      <c r="I72" s="99"/>
      <c r="J72" s="99"/>
      <c r="K72" s="99"/>
      <c r="L72" s="99"/>
      <c r="M72" s="99"/>
      <c r="N72" s="99"/>
      <c r="O72" s="99"/>
      <c r="P72" s="99"/>
      <c r="Q72" s="99"/>
      <c r="R72" s="99"/>
      <c r="S72" s="99"/>
      <c r="T72" s="99"/>
      <c r="U72" s="99"/>
      <c r="V72" s="99"/>
      <c r="W72" s="99"/>
      <c r="X72" s="99"/>
      <c r="Y72" s="99"/>
      <c r="Z72" s="99"/>
      <c r="AA72" s="99"/>
      <c r="AB72" s="99"/>
      <c r="AC72" s="99"/>
      <c r="AD72" s="99"/>
      <c r="AE72" s="99"/>
      <c r="AF72" s="99"/>
      <c r="AG72" s="99"/>
      <c r="AH72" s="99"/>
      <c r="AI72" s="99"/>
      <c r="AJ72" s="99"/>
      <c r="AK72" s="99"/>
      <c r="AL72" s="99"/>
      <c r="AM72" s="99"/>
      <c r="AN72" s="99"/>
    </row>
    <row r="73" spans="1:40" x14ac:dyDescent="0.2">
      <c r="B73" s="99"/>
      <c r="C73" s="99"/>
      <c r="D73" s="99"/>
      <c r="E73" s="99"/>
      <c r="F73" s="99"/>
      <c r="G73" s="99"/>
      <c r="H73" s="99"/>
      <c r="I73" s="99"/>
      <c r="J73" s="99"/>
      <c r="K73" s="99"/>
      <c r="L73" s="99"/>
      <c r="M73" s="99"/>
      <c r="N73" s="99"/>
      <c r="O73" s="99"/>
      <c r="P73" s="99"/>
      <c r="Q73" s="99"/>
      <c r="R73" s="99"/>
      <c r="S73" s="99"/>
      <c r="T73" s="99"/>
      <c r="U73" s="99"/>
      <c r="V73" s="99"/>
      <c r="W73" s="99"/>
      <c r="X73" s="99"/>
      <c r="Y73" s="99"/>
      <c r="Z73" s="99"/>
      <c r="AA73" s="99"/>
      <c r="AB73" s="99"/>
      <c r="AC73" s="99"/>
      <c r="AD73" s="99"/>
      <c r="AE73" s="99"/>
      <c r="AF73" s="99"/>
      <c r="AG73" s="99"/>
      <c r="AH73" s="99"/>
      <c r="AI73" s="99"/>
      <c r="AJ73" s="99"/>
      <c r="AK73" s="99"/>
      <c r="AL73" s="99"/>
      <c r="AM73" s="99"/>
      <c r="AN73" s="99"/>
    </row>
    <row r="74" spans="1:40" x14ac:dyDescent="0.2">
      <c r="B74" s="99"/>
      <c r="C74" s="99"/>
      <c r="D74" s="99"/>
      <c r="E74" s="99"/>
      <c r="F74" s="99"/>
      <c r="G74" s="99"/>
      <c r="H74" s="99"/>
      <c r="I74" s="99"/>
      <c r="J74" s="99"/>
      <c r="K74" s="99"/>
      <c r="L74" s="99"/>
      <c r="M74" s="99"/>
      <c r="N74" s="99"/>
      <c r="O74" s="99"/>
      <c r="P74" s="99"/>
      <c r="Q74" s="99"/>
      <c r="R74" s="99"/>
      <c r="S74" s="99"/>
      <c r="T74" s="99"/>
      <c r="U74" s="99"/>
      <c r="V74" s="99"/>
      <c r="W74" s="99"/>
      <c r="X74" s="99"/>
      <c r="Y74" s="99"/>
      <c r="Z74" s="99"/>
      <c r="AA74" s="99"/>
      <c r="AB74" s="99"/>
      <c r="AC74" s="99"/>
      <c r="AD74" s="99"/>
      <c r="AE74" s="99"/>
      <c r="AF74" s="99"/>
      <c r="AG74" s="99"/>
      <c r="AH74" s="99"/>
      <c r="AI74" s="99"/>
      <c r="AJ74" s="99"/>
      <c r="AK74" s="99"/>
      <c r="AL74" s="99"/>
      <c r="AM74" s="99"/>
      <c r="AN74" s="99"/>
    </row>
    <row r="75" spans="1:40" x14ac:dyDescent="0.2">
      <c r="B75" s="99"/>
      <c r="C75" s="99"/>
      <c r="D75" s="99"/>
      <c r="E75" s="99"/>
      <c r="F75" s="99"/>
      <c r="G75" s="99"/>
      <c r="H75" s="99"/>
      <c r="I75" s="99"/>
      <c r="J75" s="99"/>
      <c r="K75" s="99"/>
      <c r="L75" s="99"/>
      <c r="M75" s="99"/>
      <c r="N75" s="99"/>
      <c r="O75" s="99"/>
      <c r="P75" s="99"/>
      <c r="Q75" s="99"/>
      <c r="R75" s="99"/>
      <c r="S75" s="99"/>
      <c r="T75" s="99"/>
      <c r="U75" s="99"/>
      <c r="V75" s="99"/>
      <c r="W75" s="99"/>
      <c r="X75" s="99"/>
      <c r="Y75" s="99"/>
      <c r="Z75" s="99"/>
      <c r="AA75" s="99"/>
      <c r="AB75" s="99"/>
      <c r="AC75" s="99"/>
      <c r="AD75" s="99"/>
      <c r="AE75" s="99"/>
      <c r="AF75" s="99"/>
      <c r="AG75" s="99"/>
      <c r="AH75" s="99"/>
      <c r="AI75" s="99"/>
      <c r="AJ75" s="99"/>
      <c r="AK75" s="99"/>
      <c r="AL75" s="99"/>
      <c r="AM75" s="99"/>
      <c r="AN75" s="99"/>
    </row>
    <row r="76" spans="1:40" x14ac:dyDescent="0.2">
      <c r="B76" s="99"/>
      <c r="C76" s="99"/>
      <c r="D76" s="99"/>
      <c r="E76" s="99"/>
      <c r="F76" s="99"/>
      <c r="G76" s="99"/>
      <c r="H76" s="99"/>
      <c r="I76" s="99"/>
      <c r="J76" s="99"/>
      <c r="K76" s="99"/>
      <c r="L76" s="99"/>
      <c r="M76" s="99"/>
      <c r="N76" s="99"/>
      <c r="O76" s="99"/>
      <c r="P76" s="99"/>
      <c r="Q76" s="99"/>
      <c r="R76" s="99"/>
      <c r="S76" s="99"/>
      <c r="T76" s="99"/>
      <c r="U76" s="99"/>
      <c r="V76" s="99"/>
      <c r="W76" s="99"/>
      <c r="X76" s="99"/>
      <c r="Y76" s="99"/>
      <c r="Z76" s="99"/>
      <c r="AA76" s="99"/>
      <c r="AB76" s="99"/>
      <c r="AC76" s="99"/>
      <c r="AD76" s="99"/>
      <c r="AE76" s="99"/>
      <c r="AF76" s="99"/>
      <c r="AG76" s="99"/>
      <c r="AH76" s="99"/>
      <c r="AI76" s="99"/>
      <c r="AJ76" s="99"/>
      <c r="AK76" s="99"/>
      <c r="AL76" s="99"/>
      <c r="AM76" s="99"/>
      <c r="AN76" s="99"/>
    </row>
    <row r="77" spans="1:40" x14ac:dyDescent="0.2">
      <c r="B77" s="99"/>
      <c r="C77" s="99"/>
      <c r="D77" s="99"/>
      <c r="E77" s="99"/>
      <c r="F77" s="99"/>
      <c r="G77" s="99"/>
      <c r="H77" s="99"/>
      <c r="I77" s="99"/>
      <c r="J77" s="99"/>
      <c r="K77" s="99"/>
      <c r="L77" s="99"/>
      <c r="M77" s="99"/>
      <c r="N77" s="99"/>
      <c r="O77" s="99"/>
      <c r="P77" s="99"/>
      <c r="Q77" s="99"/>
      <c r="R77" s="99"/>
      <c r="S77" s="99"/>
      <c r="T77" s="99"/>
      <c r="U77" s="99"/>
      <c r="V77" s="99"/>
      <c r="W77" s="99"/>
      <c r="X77" s="99"/>
      <c r="Y77" s="99"/>
      <c r="Z77" s="99"/>
      <c r="AA77" s="99"/>
      <c r="AB77" s="99"/>
      <c r="AC77" s="99"/>
      <c r="AD77" s="99"/>
      <c r="AE77" s="99"/>
      <c r="AF77" s="99"/>
      <c r="AG77" s="99"/>
      <c r="AH77" s="99"/>
      <c r="AI77" s="99"/>
      <c r="AJ77" s="99"/>
      <c r="AK77" s="99"/>
      <c r="AL77" s="99"/>
      <c r="AM77" s="99"/>
      <c r="AN77" s="99"/>
    </row>
    <row r="78" spans="1:40" x14ac:dyDescent="0.2">
      <c r="B78" s="99"/>
      <c r="C78" s="99"/>
      <c r="D78" s="99"/>
      <c r="E78" s="99"/>
      <c r="F78" s="99"/>
      <c r="G78" s="99"/>
      <c r="H78" s="99"/>
      <c r="I78" s="99"/>
      <c r="J78" s="99"/>
      <c r="K78" s="99"/>
      <c r="L78" s="99"/>
      <c r="M78" s="99"/>
      <c r="N78" s="99"/>
      <c r="O78" s="99"/>
      <c r="P78" s="99"/>
      <c r="Q78" s="99"/>
      <c r="R78" s="99"/>
      <c r="S78" s="99"/>
      <c r="T78" s="99"/>
      <c r="U78" s="99"/>
      <c r="V78" s="99"/>
      <c r="W78" s="99"/>
      <c r="X78" s="99"/>
      <c r="Y78" s="99"/>
      <c r="Z78" s="99"/>
      <c r="AA78" s="99"/>
      <c r="AB78" s="99"/>
      <c r="AC78" s="99"/>
      <c r="AD78" s="99"/>
      <c r="AE78" s="99"/>
      <c r="AF78" s="99"/>
      <c r="AG78" s="99"/>
      <c r="AH78" s="99"/>
      <c r="AI78" s="99"/>
      <c r="AJ78" s="99"/>
      <c r="AK78" s="99"/>
      <c r="AL78" s="99"/>
      <c r="AM78" s="99"/>
      <c r="AN78" s="99"/>
    </row>
    <row r="79" spans="1:40" x14ac:dyDescent="0.2">
      <c r="B79" s="99"/>
      <c r="C79" s="99"/>
      <c r="D79" s="99"/>
      <c r="E79" s="99"/>
      <c r="F79" s="99"/>
      <c r="G79" s="99"/>
      <c r="H79" s="99"/>
      <c r="I79" s="99"/>
      <c r="J79" s="99"/>
      <c r="K79" s="99"/>
      <c r="L79" s="99"/>
      <c r="M79" s="99"/>
      <c r="N79" s="99"/>
      <c r="O79" s="99"/>
      <c r="P79" s="99"/>
      <c r="Q79" s="99"/>
      <c r="R79" s="99"/>
      <c r="S79" s="99"/>
      <c r="T79" s="99"/>
      <c r="U79" s="99"/>
      <c r="V79" s="99"/>
      <c r="W79" s="99"/>
      <c r="X79" s="99"/>
      <c r="Y79" s="99"/>
      <c r="Z79" s="99"/>
      <c r="AA79" s="99"/>
      <c r="AB79" s="99"/>
      <c r="AC79" s="99"/>
      <c r="AD79" s="99"/>
      <c r="AE79" s="99"/>
      <c r="AF79" s="99"/>
      <c r="AG79" s="99"/>
      <c r="AH79" s="99"/>
      <c r="AI79" s="99"/>
      <c r="AJ79" s="99"/>
      <c r="AK79" s="99"/>
      <c r="AL79" s="99"/>
      <c r="AM79" s="99"/>
      <c r="AN79" s="99"/>
    </row>
  </sheetData>
  <sortState xmlns:xlrd2="http://schemas.microsoft.com/office/spreadsheetml/2017/richdata2" ref="AP12:AS21">
    <sortCondition ref="AP11:AP21"/>
  </sortState>
  <pageMargins left="0.7" right="0.7" top="0.75" bottom="0.75" header="0.3" footer="0.3"/>
  <pageSetup orientation="portrait" r:id="rId1"/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8A768F-86E9-4276-AF4C-95999A577C85}">
  <sheetPr>
    <tabColor theme="1"/>
  </sheetPr>
  <dimension ref="A1"/>
  <sheetViews>
    <sheetView workbookViewId="0">
      <selection activeCell="G12" sqref="G12"/>
    </sheetView>
  </sheetViews>
  <sheetFormatPr baseColWidth="10" defaultColWidth="10.85546875" defaultRowHeight="15" x14ac:dyDescent="0.2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BA7CF5-B2FE-45C2-A7C1-76CE7A998E97}">
  <sheetPr>
    <tabColor theme="1"/>
  </sheetPr>
  <dimension ref="A1:AM95"/>
  <sheetViews>
    <sheetView topLeftCell="A21" zoomScale="70" zoomScaleNormal="70" workbookViewId="0">
      <selection activeCell="G12" sqref="G12"/>
    </sheetView>
  </sheetViews>
  <sheetFormatPr baseColWidth="10" defaultColWidth="11.42578125" defaultRowHeight="15" x14ac:dyDescent="0.25"/>
  <cols>
    <col min="1" max="1" width="3.140625" bestFit="1" customWidth="1"/>
    <col min="2" max="2" width="59.42578125" bestFit="1" customWidth="1"/>
    <col min="3" max="3" width="13.7109375" style="207" bestFit="1" customWidth="1"/>
    <col min="4" max="14" width="12.140625" style="207" customWidth="1"/>
    <col min="15" max="15" width="11.42578125" style="207"/>
    <col min="16" max="27" width="11.42578125" style="207" bestFit="1"/>
    <col min="28" max="39" width="13.140625" style="207" bestFit="1" customWidth="1"/>
    <col min="40" max="16384" width="11.42578125" style="235"/>
  </cols>
  <sheetData>
    <row r="1" spans="1:39" s="232" customFormat="1" x14ac:dyDescent="0.25">
      <c r="A1" s="115"/>
      <c r="B1" s="115"/>
    </row>
    <row r="2" spans="1:39" s="232" customFormat="1" ht="23.25" x14ac:dyDescent="0.35">
      <c r="A2" s="115"/>
      <c r="B2" s="233" t="s">
        <v>208</v>
      </c>
    </row>
    <row r="3" spans="1:39" s="232" customFormat="1" x14ac:dyDescent="0.25">
      <c r="A3" s="115"/>
      <c r="B3" s="115"/>
      <c r="O3" s="234">
        <v>-0.12834500672104721</v>
      </c>
    </row>
    <row r="4" spans="1:39" s="232" customFormat="1" ht="21" x14ac:dyDescent="0.25">
      <c r="A4" s="199"/>
      <c r="B4" s="200" t="s">
        <v>209</v>
      </c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  <c r="N4" s="201"/>
      <c r="O4" s="201"/>
      <c r="P4" s="201"/>
      <c r="Q4" s="201"/>
      <c r="R4" s="201"/>
      <c r="S4" s="201"/>
      <c r="T4" s="201"/>
      <c r="U4" s="201"/>
      <c r="V4" s="201"/>
      <c r="W4" s="201"/>
      <c r="X4" s="201"/>
      <c r="Y4" s="201"/>
      <c r="Z4" s="201"/>
      <c r="AA4" s="201"/>
      <c r="AB4" s="201"/>
      <c r="AC4" s="201"/>
      <c r="AD4" s="201"/>
      <c r="AE4" s="201"/>
      <c r="AF4" s="201"/>
      <c r="AG4" s="201"/>
      <c r="AH4" s="201"/>
      <c r="AI4" s="201"/>
      <c r="AJ4" s="201"/>
      <c r="AK4" s="201"/>
      <c r="AL4" s="201"/>
      <c r="AM4" s="201"/>
    </row>
    <row r="5" spans="1:39" s="232" customFormat="1" x14ac:dyDescent="0.25">
      <c r="A5" s="115"/>
      <c r="B5" s="115"/>
    </row>
    <row r="6" spans="1:39" s="232" customFormat="1" x14ac:dyDescent="0.25">
      <c r="A6" s="115"/>
      <c r="B6" s="115"/>
    </row>
    <row r="7" spans="1:39" s="232" customFormat="1" x14ac:dyDescent="0.25">
      <c r="A7">
        <v>1</v>
      </c>
      <c r="B7" s="202"/>
      <c r="C7" s="203">
        <v>43800</v>
      </c>
      <c r="D7" s="203">
        <v>43831</v>
      </c>
      <c r="E7" s="203">
        <v>43862</v>
      </c>
      <c r="F7" s="203">
        <v>43891</v>
      </c>
      <c r="G7" s="203">
        <v>43922</v>
      </c>
      <c r="H7" s="203">
        <v>43952</v>
      </c>
      <c r="I7" s="203">
        <v>43983</v>
      </c>
      <c r="J7" s="203">
        <v>44013</v>
      </c>
      <c r="K7" s="203">
        <v>44044</v>
      </c>
      <c r="L7" s="203">
        <v>44075</v>
      </c>
      <c r="M7" s="203">
        <v>44105</v>
      </c>
      <c r="N7" s="203">
        <v>44136</v>
      </c>
      <c r="O7" s="203">
        <v>44166</v>
      </c>
      <c r="P7" s="203">
        <v>44197</v>
      </c>
      <c r="Q7" s="203">
        <v>44228</v>
      </c>
      <c r="R7" s="203">
        <v>44256</v>
      </c>
      <c r="S7" s="203">
        <v>44287</v>
      </c>
      <c r="T7" s="203">
        <v>44317</v>
      </c>
      <c r="U7" s="203">
        <v>44348</v>
      </c>
      <c r="V7" s="203">
        <v>44378</v>
      </c>
      <c r="W7" s="203">
        <v>44409</v>
      </c>
      <c r="X7" s="203">
        <v>44440</v>
      </c>
      <c r="Y7" s="203">
        <v>44470</v>
      </c>
      <c r="Z7" s="203">
        <v>44501</v>
      </c>
      <c r="AA7" s="203">
        <v>44531</v>
      </c>
      <c r="AB7" s="203">
        <v>44562</v>
      </c>
      <c r="AC7" s="203">
        <v>44593</v>
      </c>
      <c r="AD7" s="203">
        <v>44621</v>
      </c>
      <c r="AE7" s="203">
        <v>44652</v>
      </c>
      <c r="AF7" s="203">
        <v>44682</v>
      </c>
      <c r="AG7" s="203">
        <v>44713</v>
      </c>
      <c r="AH7" s="203">
        <v>44743</v>
      </c>
      <c r="AI7" s="203">
        <v>44774</v>
      </c>
      <c r="AJ7" s="203">
        <v>44805</v>
      </c>
      <c r="AK7" s="203">
        <v>44835</v>
      </c>
      <c r="AL7" s="203">
        <v>44866</v>
      </c>
      <c r="AM7" s="203">
        <v>44896</v>
      </c>
    </row>
    <row r="8" spans="1:39" s="232" customFormat="1" x14ac:dyDescent="0.25">
      <c r="A8">
        <v>2</v>
      </c>
      <c r="B8" s="204" t="s">
        <v>210</v>
      </c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160"/>
      <c r="N8" s="160"/>
      <c r="O8" s="160"/>
      <c r="P8" s="160"/>
      <c r="Q8" s="160"/>
      <c r="R8" s="160"/>
      <c r="S8" s="160"/>
      <c r="T8" s="160"/>
      <c r="U8" s="160"/>
      <c r="V8" s="160"/>
      <c r="W8" s="160"/>
      <c r="X8" s="160"/>
      <c r="Y8" s="160"/>
      <c r="Z8" s="160"/>
      <c r="AA8" s="160"/>
      <c r="AB8" s="160"/>
      <c r="AC8" s="160"/>
      <c r="AD8" s="160"/>
      <c r="AE8" s="160"/>
      <c r="AF8" s="160"/>
      <c r="AG8" s="160"/>
      <c r="AH8" s="160"/>
      <c r="AI8" s="160"/>
      <c r="AJ8" s="160"/>
      <c r="AK8" s="160"/>
      <c r="AL8" s="160"/>
      <c r="AM8" s="160"/>
    </row>
    <row r="9" spans="1:39" x14ac:dyDescent="0.25">
      <c r="A9">
        <v>3</v>
      </c>
      <c r="B9" s="205" t="s">
        <v>211</v>
      </c>
      <c r="C9" s="206">
        <v>8139.0547628782415</v>
      </c>
      <c r="D9" s="206">
        <v>8332.4360274594219</v>
      </c>
      <c r="E9" s="206">
        <v>8303.1871085002222</v>
      </c>
      <c r="F9" s="206">
        <v>7762.690260113126</v>
      </c>
      <c r="G9" s="206">
        <v>7235.2838085002222</v>
      </c>
      <c r="H9" s="206">
        <v>7235.2838085002222</v>
      </c>
      <c r="I9" s="206">
        <v>7235.2838085002222</v>
      </c>
      <c r="J9" s="206">
        <v>7133.6836094972823</v>
      </c>
      <c r="K9" s="206">
        <v>7085.3025623530239</v>
      </c>
      <c r="L9" s="206">
        <v>7084.9102290196906</v>
      </c>
      <c r="M9" s="206">
        <v>7084.5405623530241</v>
      </c>
      <c r="N9" s="206">
        <v>7084.514062353026</v>
      </c>
      <c r="O9" s="206">
        <v>7084.1967418596269</v>
      </c>
      <c r="P9" s="206">
        <v>7211.1870266582191</v>
      </c>
      <c r="Q9" s="206">
        <v>7348.3230489797352</v>
      </c>
      <c r="R9" s="206">
        <v>7498.3292989797346</v>
      </c>
      <c r="S9" s="206">
        <v>7485.8120160868575</v>
      </c>
      <c r="T9" s="206">
        <v>7485.8120160868575</v>
      </c>
      <c r="U9" s="206">
        <v>7485.8548558413768</v>
      </c>
      <c r="V9" s="206">
        <v>7485.7840558413773</v>
      </c>
      <c r="W9" s="206">
        <v>7486.2487287342547</v>
      </c>
      <c r="X9" s="206">
        <v>7636.0377287342544</v>
      </c>
      <c r="Y9" s="206">
        <v>7636.0377287342544</v>
      </c>
      <c r="Z9" s="206">
        <v>7636.0377287342544</v>
      </c>
      <c r="AA9" s="206">
        <v>7816.1437287342542</v>
      </c>
      <c r="AB9" s="206">
        <v>7983.0383219062833</v>
      </c>
      <c r="AC9" s="206">
        <v>7937.9538287432561</v>
      </c>
      <c r="AD9" s="206">
        <v>7938.000593936742</v>
      </c>
      <c r="AE9" s="206">
        <v>7938.000593936742</v>
      </c>
      <c r="AF9" s="206">
        <v>7938.000593936742</v>
      </c>
      <c r="AG9" s="206">
        <v>7938.000593936742</v>
      </c>
      <c r="AH9" s="206">
        <v>8088.0764444724628</v>
      </c>
      <c r="AI9" s="206">
        <v>8088.0764444724628</v>
      </c>
      <c r="AJ9" s="206">
        <v>8088.08</v>
      </c>
      <c r="AK9" s="206">
        <v>8088.239444472465</v>
      </c>
      <c r="AL9" s="206">
        <v>8088.234444472464</v>
      </c>
      <c r="AM9" s="206">
        <v>8088.1659444724646</v>
      </c>
    </row>
    <row r="10" spans="1:39" x14ac:dyDescent="0.25">
      <c r="A10">
        <v>4</v>
      </c>
      <c r="B10" t="s">
        <v>212</v>
      </c>
      <c r="C10" s="206">
        <v>61.4802909044</v>
      </c>
      <c r="D10" s="206">
        <v>63.841134075128963</v>
      </c>
      <c r="E10" s="206">
        <v>63.841134075128963</v>
      </c>
      <c r="F10" s="206">
        <v>63.841134075128963</v>
      </c>
      <c r="G10" s="206">
        <v>63.841134075128963</v>
      </c>
      <c r="H10" s="206">
        <v>63.841134075128963</v>
      </c>
      <c r="I10" s="206">
        <v>63.841134075128963</v>
      </c>
      <c r="J10" s="206">
        <v>63.841134075128963</v>
      </c>
      <c r="K10" s="206">
        <v>63.841134075128963</v>
      </c>
      <c r="L10" s="206">
        <v>63.841134075128956</v>
      </c>
      <c r="M10" s="206">
        <v>63.841134075128963</v>
      </c>
      <c r="N10" s="206">
        <v>63.841134075128963</v>
      </c>
      <c r="O10" s="206">
        <v>63.840585329098815</v>
      </c>
      <c r="P10" s="206">
        <v>64.792366972848384</v>
      </c>
      <c r="Q10" s="206">
        <v>64.792366972848384</v>
      </c>
      <c r="R10" s="206">
        <v>64.792366972848384</v>
      </c>
      <c r="S10" s="206">
        <v>64.792366972848384</v>
      </c>
      <c r="T10" s="206">
        <v>64.792366972848384</v>
      </c>
      <c r="U10" s="206">
        <v>64.792366972848384</v>
      </c>
      <c r="V10" s="206">
        <v>64.792366972848384</v>
      </c>
      <c r="W10" s="206">
        <v>64.792366972848384</v>
      </c>
      <c r="X10" s="206">
        <v>64.792366972848384</v>
      </c>
      <c r="Y10" s="206">
        <v>64.792366972848384</v>
      </c>
      <c r="Z10" s="206">
        <v>64.792366972848384</v>
      </c>
      <c r="AA10" s="206">
        <v>64.792366972848384</v>
      </c>
      <c r="AB10" s="206">
        <v>67.941276007728817</v>
      </c>
      <c r="AC10" s="206">
        <v>67.941276007728817</v>
      </c>
      <c r="AD10" s="206">
        <v>67.941276007728817</v>
      </c>
      <c r="AE10" s="206">
        <v>67.941276007728817</v>
      </c>
      <c r="AF10" s="206">
        <v>67.941276007728817</v>
      </c>
      <c r="AG10" s="206">
        <v>67.941276007728817</v>
      </c>
      <c r="AH10" s="206">
        <v>67.941276007728817</v>
      </c>
      <c r="AI10" s="206">
        <v>67.941276007728817</v>
      </c>
      <c r="AJ10" s="206">
        <v>67.94</v>
      </c>
      <c r="AK10" s="206">
        <v>68.200445475620214</v>
      </c>
      <c r="AL10" s="206">
        <v>68.200445475620214</v>
      </c>
      <c r="AM10" s="206">
        <v>68.200445475620214</v>
      </c>
    </row>
    <row r="11" spans="1:39" x14ac:dyDescent="0.25">
      <c r="A11">
        <v>5</v>
      </c>
      <c r="B11" s="208" t="s">
        <v>213</v>
      </c>
      <c r="C11" s="209">
        <v>8200.5350537826416</v>
      </c>
      <c r="D11" s="210">
        <v>8396.27716153455</v>
      </c>
      <c r="E11" s="210">
        <v>8367.0282425753503</v>
      </c>
      <c r="F11" s="210">
        <v>7826.531394188255</v>
      </c>
      <c r="G11" s="210">
        <v>7299.1249425753513</v>
      </c>
      <c r="H11" s="210">
        <v>7299.1249425753513</v>
      </c>
      <c r="I11" s="210">
        <v>7299.1249425753513</v>
      </c>
      <c r="J11" s="210">
        <v>7197.5247435724114</v>
      </c>
      <c r="K11" s="210">
        <v>7149.1436964281529</v>
      </c>
      <c r="L11" s="210">
        <v>7148.7513630948197</v>
      </c>
      <c r="M11" s="210">
        <v>7148.3816964281532</v>
      </c>
      <c r="N11" s="211">
        <v>7148.3551964281551</v>
      </c>
      <c r="O11" s="211">
        <v>7148.0373271887256</v>
      </c>
      <c r="P11" s="211">
        <v>7275.9793936310671</v>
      </c>
      <c r="Q11" s="211">
        <v>7413.1154159525831</v>
      </c>
      <c r="R11" s="211">
        <v>7563.1216659525826</v>
      </c>
      <c r="S11" s="211">
        <v>7550.6043830597055</v>
      </c>
      <c r="T11" s="211">
        <v>7550.6043830597055</v>
      </c>
      <c r="U11" s="210">
        <v>7550.6472228142247</v>
      </c>
      <c r="V11" s="210">
        <v>7550.5764228142252</v>
      </c>
      <c r="W11" s="210">
        <v>7551.0410957071026</v>
      </c>
      <c r="X11" s="210">
        <v>7700.8300957071024</v>
      </c>
      <c r="Y11" s="210">
        <v>7700.8300957071024</v>
      </c>
      <c r="Z11" s="210">
        <v>7700.8300957071024</v>
      </c>
      <c r="AA11" s="210">
        <v>7880.9360957071021</v>
      </c>
      <c r="AB11" s="210">
        <v>8050.9795979140117</v>
      </c>
      <c r="AC11" s="210">
        <v>8005.8951047509845</v>
      </c>
      <c r="AD11" s="210">
        <v>8005.9418699444705</v>
      </c>
      <c r="AE11" s="210">
        <v>8005.9418699444705</v>
      </c>
      <c r="AF11" s="210">
        <v>8005.9418699444705</v>
      </c>
      <c r="AG11" s="210">
        <v>8005.9418699444705</v>
      </c>
      <c r="AH11" s="210">
        <v>8156.0177204801912</v>
      </c>
      <c r="AI11" s="210">
        <v>8156.0177204801912</v>
      </c>
      <c r="AJ11" s="210">
        <v>8156.0199999999995</v>
      </c>
      <c r="AK11" s="210">
        <v>8156.4398899480857</v>
      </c>
      <c r="AL11" s="210">
        <v>8156.4348899480847</v>
      </c>
      <c r="AM11" s="210">
        <v>8156.3663899480853</v>
      </c>
    </row>
    <row r="12" spans="1:39" x14ac:dyDescent="0.25">
      <c r="A12">
        <v>6</v>
      </c>
      <c r="AA12" s="198"/>
    </row>
    <row r="13" spans="1:39" x14ac:dyDescent="0.25">
      <c r="A13">
        <v>7</v>
      </c>
      <c r="B13" t="s">
        <v>214</v>
      </c>
      <c r="C13" s="206">
        <v>1579</v>
      </c>
      <c r="D13" s="206">
        <v>1580</v>
      </c>
      <c r="E13" s="206">
        <v>1579</v>
      </c>
      <c r="F13" s="206">
        <v>1617</v>
      </c>
      <c r="G13" s="206">
        <v>1694</v>
      </c>
      <c r="H13" s="206">
        <v>1701</v>
      </c>
      <c r="I13" s="206">
        <v>1701</v>
      </c>
      <c r="J13" s="206">
        <v>1708</v>
      </c>
      <c r="K13" s="206">
        <v>1717</v>
      </c>
      <c r="L13" s="206">
        <v>1694</v>
      </c>
      <c r="M13" s="206">
        <v>1706</v>
      </c>
      <c r="N13" s="206">
        <v>1706</v>
      </c>
      <c r="O13" s="206">
        <v>1693</v>
      </c>
      <c r="P13" s="206">
        <v>1663</v>
      </c>
      <c r="Q13" s="206">
        <v>1671</v>
      </c>
      <c r="R13" s="206">
        <v>1680</v>
      </c>
      <c r="S13" s="206">
        <v>1680</v>
      </c>
      <c r="T13" s="206">
        <v>1697</v>
      </c>
      <c r="U13" s="206">
        <v>1700</v>
      </c>
      <c r="V13" s="206">
        <v>1701</v>
      </c>
      <c r="W13" s="206">
        <v>1746</v>
      </c>
      <c r="X13" s="206">
        <v>1768</v>
      </c>
      <c r="Y13" s="206">
        <v>1772</v>
      </c>
      <c r="Z13" s="206">
        <v>1773</v>
      </c>
      <c r="AA13" s="206">
        <v>1787</v>
      </c>
      <c r="AB13" s="206">
        <v>1907</v>
      </c>
      <c r="AC13" s="206">
        <v>1881</v>
      </c>
      <c r="AD13" s="206">
        <v>1784</v>
      </c>
      <c r="AE13" s="206">
        <v>1799</v>
      </c>
      <c r="AF13" s="206">
        <v>1802</v>
      </c>
      <c r="AG13" s="206">
        <v>1802</v>
      </c>
      <c r="AH13" s="206">
        <v>1848</v>
      </c>
      <c r="AI13" s="206">
        <v>1859</v>
      </c>
      <c r="AJ13" s="206">
        <v>1874</v>
      </c>
      <c r="AK13" s="206">
        <v>1965</v>
      </c>
      <c r="AL13" s="206">
        <v>1984</v>
      </c>
      <c r="AM13" s="206">
        <v>2024</v>
      </c>
    </row>
    <row r="14" spans="1:39" x14ac:dyDescent="0.25">
      <c r="A14">
        <v>8</v>
      </c>
      <c r="B14" s="212"/>
      <c r="C14" s="213"/>
      <c r="D14" s="213"/>
      <c r="E14" s="213"/>
      <c r="F14" s="213"/>
      <c r="G14" s="213"/>
      <c r="H14" s="213"/>
      <c r="I14" s="213"/>
      <c r="J14" s="213"/>
      <c r="K14" s="213"/>
      <c r="L14" s="213"/>
      <c r="M14" s="213"/>
      <c r="N14" s="213"/>
      <c r="O14" s="213"/>
      <c r="P14" s="213"/>
      <c r="Q14" s="213"/>
      <c r="R14" s="213"/>
      <c r="S14" s="213"/>
      <c r="T14" s="213"/>
      <c r="U14" s="213"/>
      <c r="V14" s="213"/>
      <c r="W14" s="213"/>
      <c r="X14" s="213"/>
      <c r="Y14" s="213"/>
      <c r="Z14" s="213"/>
      <c r="AA14" s="198"/>
      <c r="AB14" s="213"/>
      <c r="AC14" s="213"/>
      <c r="AD14" s="213"/>
      <c r="AE14" s="213"/>
      <c r="AF14" s="213"/>
      <c r="AG14" s="213"/>
      <c r="AH14" s="213"/>
      <c r="AI14" s="213"/>
      <c r="AJ14" s="213"/>
      <c r="AK14" s="213"/>
      <c r="AL14" s="213"/>
      <c r="AM14" s="213"/>
    </row>
    <row r="15" spans="1:39" x14ac:dyDescent="0.25">
      <c r="A15">
        <v>9</v>
      </c>
      <c r="B15" t="s">
        <v>215</v>
      </c>
      <c r="C15" s="206">
        <v>121.11</v>
      </c>
      <c r="D15" s="206">
        <v>121.47</v>
      </c>
      <c r="E15" s="206">
        <v>121.86</v>
      </c>
      <c r="F15" s="206">
        <v>122.77</v>
      </c>
      <c r="G15" s="206">
        <v>121.6</v>
      </c>
      <c r="H15" s="206">
        <v>121.46</v>
      </c>
      <c r="I15" s="206">
        <v>121.34</v>
      </c>
      <c r="J15" s="206">
        <v>121.79</v>
      </c>
      <c r="K15" s="206">
        <v>123.23</v>
      </c>
      <c r="L15" s="206">
        <v>123.12</v>
      </c>
      <c r="M15" s="206">
        <v>123.63</v>
      </c>
      <c r="N15" s="206">
        <v>123.15</v>
      </c>
      <c r="O15" s="206">
        <v>122.61</v>
      </c>
      <c r="P15" s="206">
        <v>124.12</v>
      </c>
      <c r="Q15" s="206">
        <v>125.68</v>
      </c>
      <c r="R15" s="206">
        <v>127.29</v>
      </c>
      <c r="S15" s="206">
        <v>128.66</v>
      </c>
      <c r="T15" s="206">
        <v>130.87</v>
      </c>
      <c r="U15" s="206">
        <v>132.5</v>
      </c>
      <c r="V15" s="206">
        <v>133.91999999999999</v>
      </c>
      <c r="W15" s="206">
        <v>135.37</v>
      </c>
      <c r="X15" s="206">
        <v>136.44999999999999</v>
      </c>
      <c r="Y15" s="206">
        <v>138</v>
      </c>
      <c r="Z15" s="206">
        <v>140.43</v>
      </c>
      <c r="AA15" s="206">
        <v>141.96</v>
      </c>
      <c r="AB15" s="206">
        <v>145.41</v>
      </c>
      <c r="AC15" s="206">
        <v>147.54</v>
      </c>
      <c r="AD15" s="206">
        <v>150.13999999999999</v>
      </c>
      <c r="AE15" s="206">
        <v>153.19</v>
      </c>
      <c r="AF15" s="206">
        <v>156.94999999999999</v>
      </c>
      <c r="AG15" s="206">
        <v>156.13999999999999</v>
      </c>
      <c r="AH15" s="206">
        <v>160.6</v>
      </c>
      <c r="AI15" s="206">
        <v>159.44999999999999</v>
      </c>
      <c r="AJ15" s="206">
        <v>160.46</v>
      </c>
      <c r="AK15" s="206">
        <v>162.99</v>
      </c>
      <c r="AL15" s="206">
        <v>165.95</v>
      </c>
      <c r="AM15" s="206">
        <v>165.16</v>
      </c>
    </row>
    <row r="16" spans="1:39" x14ac:dyDescent="0.25">
      <c r="A16">
        <v>10</v>
      </c>
      <c r="C16" s="213"/>
      <c r="D16" s="213"/>
      <c r="E16" s="213"/>
      <c r="F16" s="213"/>
      <c r="G16" s="213"/>
      <c r="H16" s="213"/>
      <c r="I16" s="213"/>
      <c r="J16" s="213"/>
      <c r="K16" s="213"/>
      <c r="L16" s="213"/>
      <c r="M16" s="213"/>
      <c r="N16" s="213"/>
      <c r="O16" s="213"/>
      <c r="P16" s="213"/>
      <c r="Q16" s="213"/>
      <c r="R16" s="213"/>
      <c r="S16" s="213"/>
      <c r="T16" s="213"/>
      <c r="U16" s="213"/>
      <c r="V16" s="213"/>
      <c r="W16" s="213"/>
      <c r="X16" s="213"/>
      <c r="Y16" s="213"/>
      <c r="Z16" s="213"/>
      <c r="AA16" s="198"/>
      <c r="AB16" s="213"/>
      <c r="AC16" s="213"/>
      <c r="AD16" s="213"/>
      <c r="AE16" s="213"/>
      <c r="AF16" s="213"/>
      <c r="AG16" s="213"/>
      <c r="AH16" s="213"/>
      <c r="AI16" s="213"/>
      <c r="AJ16" s="213"/>
      <c r="AK16" s="213"/>
      <c r="AL16" s="213"/>
      <c r="AM16" s="213"/>
    </row>
    <row r="17" spans="1:39" x14ac:dyDescent="0.25">
      <c r="A17">
        <v>11</v>
      </c>
      <c r="B17" s="204" t="s">
        <v>216</v>
      </c>
      <c r="C17" s="213"/>
      <c r="D17" s="213"/>
      <c r="E17" s="213"/>
      <c r="F17" s="213"/>
      <c r="G17" s="213"/>
      <c r="H17" s="213"/>
      <c r="I17" s="213"/>
      <c r="J17" s="213"/>
      <c r="K17" s="213"/>
      <c r="L17" s="213"/>
      <c r="M17" s="213"/>
      <c r="N17" s="213"/>
      <c r="O17" s="213"/>
      <c r="P17" s="213"/>
      <c r="Q17" s="213"/>
      <c r="R17" s="213"/>
      <c r="S17" s="213"/>
      <c r="T17" s="213"/>
      <c r="U17" s="213"/>
      <c r="V17" s="213"/>
      <c r="W17" s="213"/>
      <c r="X17" s="213"/>
      <c r="Y17" s="213"/>
      <c r="Z17" s="213"/>
      <c r="AA17" s="213"/>
      <c r="AB17" s="213"/>
      <c r="AC17" s="213"/>
      <c r="AD17" s="213"/>
      <c r="AE17" s="213"/>
      <c r="AF17" s="213"/>
      <c r="AG17" s="213"/>
      <c r="AH17" s="213"/>
      <c r="AI17" s="213"/>
      <c r="AJ17" s="213"/>
      <c r="AK17" s="213"/>
      <c r="AL17" s="213"/>
      <c r="AM17" s="213"/>
    </row>
    <row r="18" spans="1:39" x14ac:dyDescent="0.25">
      <c r="A18">
        <v>12</v>
      </c>
      <c r="B18" t="s">
        <v>217</v>
      </c>
      <c r="C18" s="206">
        <v>133.6</v>
      </c>
      <c r="D18" s="206">
        <v>134.36000000000001</v>
      </c>
      <c r="E18" s="206">
        <v>134.77000000000001</v>
      </c>
      <c r="F18" s="206">
        <v>136.74</v>
      </c>
      <c r="G18" s="206">
        <v>137.91999999999999</v>
      </c>
      <c r="H18" s="206">
        <v>141.30000000000001</v>
      </c>
      <c r="I18" s="206">
        <v>140.72999999999999</v>
      </c>
      <c r="J18" s="206">
        <v>139.05000000000001</v>
      </c>
      <c r="K18" s="206">
        <v>139.22</v>
      </c>
      <c r="L18" s="206">
        <v>139.38999999999999</v>
      </c>
      <c r="M18" s="206">
        <v>139.68</v>
      </c>
      <c r="N18" s="206">
        <v>139.26</v>
      </c>
      <c r="O18" s="206">
        <v>138.96</v>
      </c>
      <c r="P18" s="206">
        <v>139.99</v>
      </c>
      <c r="Q18" s="206">
        <v>142.07</v>
      </c>
      <c r="R18" s="206">
        <v>142.05000000000001</v>
      </c>
      <c r="S18" s="206">
        <v>143.54</v>
      </c>
      <c r="T18" s="206">
        <v>144.61000000000001</v>
      </c>
      <c r="U18" s="206">
        <v>145.01</v>
      </c>
      <c r="V18" s="206">
        <v>146.44999999999999</v>
      </c>
      <c r="W18" s="206">
        <v>149.77000000000001</v>
      </c>
      <c r="X18" s="206">
        <v>150.63</v>
      </c>
      <c r="Y18" s="206">
        <v>152.04</v>
      </c>
      <c r="Z18" s="206">
        <v>152.72</v>
      </c>
      <c r="AA18" s="206">
        <v>154.31</v>
      </c>
      <c r="AB18" s="206">
        <v>157.38</v>
      </c>
      <c r="AC18" s="206">
        <v>160.82</v>
      </c>
      <c r="AD18" s="206">
        <v>159.72999999999999</v>
      </c>
      <c r="AE18" s="206">
        <v>162.05000000000001</v>
      </c>
      <c r="AF18" s="206">
        <v>168</v>
      </c>
      <c r="AG18" s="206">
        <v>167.86</v>
      </c>
      <c r="AH18" s="206">
        <v>170.55</v>
      </c>
      <c r="AI18" s="206">
        <v>175.31</v>
      </c>
      <c r="AJ18" s="206">
        <v>176.18</v>
      </c>
      <c r="AK18" s="206">
        <v>177.69</v>
      </c>
      <c r="AL18" s="206">
        <v>180.34</v>
      </c>
      <c r="AM18" s="206">
        <v>183.25</v>
      </c>
    </row>
    <row r="19" spans="1:39" x14ac:dyDescent="0.25">
      <c r="A19">
        <v>13</v>
      </c>
      <c r="C19" s="213"/>
      <c r="D19" s="213"/>
      <c r="E19" s="213"/>
      <c r="F19" s="213"/>
      <c r="G19" s="213"/>
      <c r="H19" s="213"/>
      <c r="I19" s="213"/>
      <c r="J19" s="213"/>
      <c r="K19" s="213"/>
      <c r="L19" s="213"/>
      <c r="M19" s="213"/>
      <c r="N19" s="213"/>
      <c r="O19" s="213"/>
      <c r="P19" s="213"/>
      <c r="Q19" s="213"/>
      <c r="R19" s="213"/>
      <c r="S19" s="213"/>
      <c r="T19" s="213"/>
      <c r="U19" s="213"/>
      <c r="V19" s="213"/>
      <c r="W19" s="213"/>
      <c r="X19" s="213"/>
      <c r="Y19" s="213"/>
      <c r="Z19" s="213"/>
      <c r="AA19" s="198"/>
      <c r="AB19" s="213"/>
      <c r="AC19" s="213"/>
      <c r="AD19" s="213"/>
      <c r="AE19" s="213"/>
      <c r="AF19" s="213"/>
      <c r="AG19" s="213"/>
      <c r="AH19" s="213"/>
      <c r="AI19" s="213"/>
      <c r="AJ19" s="213"/>
      <c r="AK19" s="213"/>
      <c r="AL19" s="213"/>
      <c r="AM19" s="213"/>
    </row>
    <row r="20" spans="1:39" x14ac:dyDescent="0.25">
      <c r="A20">
        <v>14</v>
      </c>
      <c r="B20" s="204" t="s">
        <v>218</v>
      </c>
      <c r="C20" s="213"/>
      <c r="D20" s="213"/>
      <c r="E20" s="213"/>
      <c r="F20" s="213"/>
      <c r="G20" s="213"/>
      <c r="H20" s="213"/>
      <c r="I20" s="213"/>
      <c r="J20" s="213"/>
      <c r="K20" s="213"/>
      <c r="L20" s="213"/>
      <c r="M20" s="213"/>
      <c r="N20" s="213"/>
      <c r="O20" s="213"/>
      <c r="P20" s="213"/>
      <c r="Q20" s="213"/>
      <c r="R20" s="213"/>
      <c r="S20" s="213"/>
      <c r="T20" s="213"/>
      <c r="U20" s="213"/>
      <c r="V20" s="213"/>
      <c r="W20" s="213"/>
      <c r="X20" s="213"/>
      <c r="Y20" s="213"/>
      <c r="Z20" s="213"/>
      <c r="AA20" s="213"/>
      <c r="AB20" s="213"/>
      <c r="AC20" s="213"/>
      <c r="AD20" s="213"/>
      <c r="AE20" s="213"/>
      <c r="AF20" s="213"/>
      <c r="AG20" s="213"/>
      <c r="AH20" s="213"/>
      <c r="AI20" s="213"/>
      <c r="AJ20" s="213"/>
      <c r="AK20" s="213"/>
      <c r="AL20" s="213"/>
      <c r="AM20" s="213"/>
    </row>
    <row r="21" spans="1:39" x14ac:dyDescent="0.25">
      <c r="A21">
        <v>15</v>
      </c>
      <c r="B21" t="s">
        <v>219</v>
      </c>
      <c r="C21" s="206">
        <v>120.75</v>
      </c>
      <c r="D21" s="206">
        <v>119.75</v>
      </c>
      <c r="E21" s="206">
        <v>121.07</v>
      </c>
      <c r="F21" s="206">
        <v>127.1</v>
      </c>
      <c r="G21" s="206">
        <v>128.57</v>
      </c>
      <c r="H21" s="206">
        <v>126.91</v>
      </c>
      <c r="I21" s="206">
        <v>128.15</v>
      </c>
      <c r="J21" s="206">
        <v>127.64</v>
      </c>
      <c r="K21" s="206">
        <v>129.41999999999999</v>
      </c>
      <c r="L21" s="206">
        <v>128.91999999999999</v>
      </c>
      <c r="M21" s="206">
        <v>129.96</v>
      </c>
      <c r="N21" s="206">
        <v>127.37</v>
      </c>
      <c r="O21" s="206">
        <v>123.54</v>
      </c>
      <c r="P21" s="206">
        <v>124.7</v>
      </c>
      <c r="Q21" s="206">
        <v>125.85</v>
      </c>
      <c r="R21" s="206">
        <v>128.5</v>
      </c>
      <c r="S21" s="206">
        <v>129.41</v>
      </c>
      <c r="T21" s="206">
        <v>130.80000000000001</v>
      </c>
      <c r="U21" s="206">
        <v>134.69</v>
      </c>
      <c r="V21" s="206">
        <v>136.71</v>
      </c>
      <c r="W21" s="206">
        <v>151.88999999999999</v>
      </c>
      <c r="X21" s="206">
        <v>152.47</v>
      </c>
      <c r="Y21" s="206">
        <v>146.78</v>
      </c>
      <c r="Z21" s="206">
        <v>151.54</v>
      </c>
      <c r="AA21" s="206">
        <v>153.08000000000001</v>
      </c>
      <c r="AB21" s="206">
        <v>156.99</v>
      </c>
      <c r="AC21" s="206">
        <v>155.9</v>
      </c>
      <c r="AD21" s="206">
        <v>154.1</v>
      </c>
      <c r="AE21" s="206">
        <v>154.04</v>
      </c>
      <c r="AF21" s="206">
        <v>159.15</v>
      </c>
      <c r="AG21" s="206">
        <v>157.72</v>
      </c>
      <c r="AH21" s="206">
        <v>168.84</v>
      </c>
      <c r="AI21" s="206">
        <v>174.37</v>
      </c>
      <c r="AJ21" s="206">
        <v>178</v>
      </c>
      <c r="AK21" s="206">
        <v>190.11</v>
      </c>
      <c r="AL21" s="206">
        <v>192.72</v>
      </c>
      <c r="AM21" s="206">
        <v>190.2</v>
      </c>
    </row>
    <row r="22" spans="1:39" x14ac:dyDescent="0.25">
      <c r="A22">
        <v>16</v>
      </c>
      <c r="C22" s="213"/>
      <c r="D22" s="213"/>
      <c r="E22" s="213"/>
      <c r="F22" s="213"/>
      <c r="G22" s="213"/>
      <c r="H22" s="213"/>
      <c r="I22" s="213"/>
      <c r="J22" s="213"/>
      <c r="K22" s="213"/>
      <c r="L22" s="213"/>
      <c r="M22" s="213"/>
      <c r="N22" s="213"/>
      <c r="O22" s="213"/>
      <c r="P22" s="213"/>
      <c r="Q22" s="213"/>
      <c r="R22" s="213"/>
      <c r="S22" s="213"/>
      <c r="T22" s="213"/>
      <c r="U22" s="213"/>
      <c r="V22" s="213"/>
      <c r="W22" s="213"/>
      <c r="X22" s="213"/>
      <c r="Y22" s="213"/>
      <c r="Z22" s="213"/>
      <c r="AA22" s="198"/>
      <c r="AB22" s="213"/>
      <c r="AC22" s="213"/>
      <c r="AD22" s="213"/>
      <c r="AE22" s="213"/>
      <c r="AF22" s="213"/>
      <c r="AG22" s="213"/>
      <c r="AH22" s="213"/>
      <c r="AI22" s="213"/>
      <c r="AJ22" s="213"/>
      <c r="AK22" s="213"/>
      <c r="AL22" s="213"/>
      <c r="AM22" s="213"/>
    </row>
    <row r="23" spans="1:39" x14ac:dyDescent="0.25">
      <c r="A23">
        <v>17</v>
      </c>
      <c r="B23" s="204" t="s">
        <v>220</v>
      </c>
      <c r="C23" s="213"/>
      <c r="D23" s="213"/>
      <c r="E23" s="213"/>
      <c r="F23" s="213"/>
      <c r="G23" s="213"/>
      <c r="H23" s="213"/>
      <c r="I23" s="213"/>
      <c r="J23" s="213"/>
      <c r="K23" s="213"/>
      <c r="L23" s="213"/>
      <c r="M23" s="213"/>
      <c r="N23" s="213"/>
      <c r="O23" s="213"/>
      <c r="P23" s="213"/>
      <c r="Q23" s="213"/>
      <c r="R23" s="213"/>
      <c r="S23" s="213"/>
      <c r="T23" s="213"/>
      <c r="U23" s="213"/>
      <c r="V23" s="213"/>
      <c r="W23" s="213"/>
      <c r="X23" s="213"/>
      <c r="Y23" s="213"/>
      <c r="Z23" s="213"/>
      <c r="AA23" s="213"/>
      <c r="AB23" s="213"/>
      <c r="AC23" s="213"/>
      <c r="AD23" s="213"/>
      <c r="AE23" s="213"/>
      <c r="AF23" s="213"/>
      <c r="AG23" s="213"/>
      <c r="AH23" s="213"/>
      <c r="AI23" s="213"/>
      <c r="AJ23" s="213"/>
      <c r="AK23" s="213"/>
      <c r="AL23" s="213"/>
      <c r="AM23" s="213"/>
    </row>
    <row r="24" spans="1:39" ht="30" x14ac:dyDescent="0.25">
      <c r="A24">
        <v>18</v>
      </c>
      <c r="B24" s="214" t="s">
        <v>221</v>
      </c>
      <c r="C24" s="206">
        <v>131.66</v>
      </c>
      <c r="D24" s="206">
        <v>130.01</v>
      </c>
      <c r="E24" s="206">
        <v>133.07</v>
      </c>
      <c r="F24" s="206">
        <v>142.9</v>
      </c>
      <c r="G24" s="206">
        <v>145.47999999999999</v>
      </c>
      <c r="H24" s="206">
        <v>142.84</v>
      </c>
      <c r="I24" s="206">
        <v>139.18</v>
      </c>
      <c r="J24" s="206">
        <v>138.41</v>
      </c>
      <c r="K24" s="206">
        <v>141.22</v>
      </c>
      <c r="L24" s="206">
        <v>140.4</v>
      </c>
      <c r="M24" s="206">
        <v>142.19</v>
      </c>
      <c r="N24" s="206">
        <v>138.91999999999999</v>
      </c>
      <c r="O24" s="206">
        <v>134.21</v>
      </c>
      <c r="P24" s="206">
        <v>134.75</v>
      </c>
      <c r="Q24" s="206">
        <v>135.99</v>
      </c>
      <c r="R24" s="206">
        <v>137.25</v>
      </c>
      <c r="S24" s="206">
        <v>138.06</v>
      </c>
      <c r="T24" s="206">
        <v>140.06</v>
      </c>
      <c r="U24" s="206">
        <v>138.91999999999999</v>
      </c>
      <c r="V24" s="206">
        <v>142.37</v>
      </c>
      <c r="W24" s="206">
        <v>144.21</v>
      </c>
      <c r="X24" s="206">
        <v>142.75</v>
      </c>
      <c r="Y24" s="206">
        <v>143.47999999999999</v>
      </c>
      <c r="Z24" s="206">
        <v>146.46</v>
      </c>
      <c r="AA24" s="206">
        <v>147.77000000000001</v>
      </c>
      <c r="AB24" s="206">
        <v>149.71</v>
      </c>
      <c r="AC24" s="206">
        <v>150.27000000000001</v>
      </c>
      <c r="AD24" s="206">
        <v>148.07</v>
      </c>
      <c r="AE24" s="206">
        <v>147.82</v>
      </c>
      <c r="AF24" s="206">
        <v>152.78</v>
      </c>
      <c r="AG24" s="206">
        <v>150.08000000000001</v>
      </c>
      <c r="AH24" s="206">
        <v>164.23</v>
      </c>
      <c r="AI24" s="206">
        <v>163.05000000000001</v>
      </c>
      <c r="AJ24" s="206">
        <v>166.76</v>
      </c>
      <c r="AK24" s="206">
        <v>172.82</v>
      </c>
      <c r="AL24" s="206">
        <v>178.43</v>
      </c>
      <c r="AM24" s="206">
        <v>178.11</v>
      </c>
    </row>
    <row r="25" spans="1:39" ht="30" x14ac:dyDescent="0.25">
      <c r="A25">
        <v>19</v>
      </c>
      <c r="B25" s="214" t="s">
        <v>222</v>
      </c>
      <c r="C25" s="206">
        <v>118.96</v>
      </c>
      <c r="D25" s="206">
        <v>117.94</v>
      </c>
      <c r="E25" s="206">
        <v>119.04</v>
      </c>
      <c r="F25" s="206">
        <v>124.32</v>
      </c>
      <c r="G25" s="206">
        <v>127.5</v>
      </c>
      <c r="H25" s="206">
        <v>127.13</v>
      </c>
      <c r="I25" s="206">
        <v>125.67</v>
      </c>
      <c r="J25" s="206">
        <v>122.66</v>
      </c>
      <c r="K25" s="206">
        <v>123.52</v>
      </c>
      <c r="L25" s="206">
        <v>123.19</v>
      </c>
      <c r="M25" s="206">
        <v>124.24</v>
      </c>
      <c r="N25" s="206">
        <v>120.28</v>
      </c>
      <c r="O25" s="206">
        <v>118.03</v>
      </c>
      <c r="P25" s="206">
        <v>117.4</v>
      </c>
      <c r="Q25" s="206">
        <v>118.33</v>
      </c>
      <c r="R25" s="206">
        <v>118.78</v>
      </c>
      <c r="S25" s="206">
        <v>121.49</v>
      </c>
      <c r="T25" s="206">
        <v>122.48</v>
      </c>
      <c r="U25" s="206">
        <v>122.47</v>
      </c>
      <c r="V25" s="206">
        <v>123.91</v>
      </c>
      <c r="W25" s="206">
        <v>127.32</v>
      </c>
      <c r="X25" s="206">
        <v>126.11</v>
      </c>
      <c r="Y25" s="206">
        <v>126.42</v>
      </c>
      <c r="Z25" s="206">
        <v>128.59</v>
      </c>
      <c r="AA25" s="206">
        <v>129.12</v>
      </c>
      <c r="AB25" s="206">
        <v>129.41</v>
      </c>
      <c r="AC25" s="206">
        <v>128.88</v>
      </c>
      <c r="AD25" s="206">
        <v>135.5</v>
      </c>
      <c r="AE25" s="206">
        <v>135.5</v>
      </c>
      <c r="AF25" s="206">
        <v>137.96</v>
      </c>
      <c r="AG25" s="206">
        <v>138.25</v>
      </c>
      <c r="AH25" s="206">
        <v>145.77000000000001</v>
      </c>
      <c r="AI25" s="206">
        <v>144.91999999999999</v>
      </c>
      <c r="AJ25" s="206">
        <v>146.54</v>
      </c>
      <c r="AK25" s="206">
        <v>149.52000000000001</v>
      </c>
      <c r="AL25" s="206">
        <v>153.26</v>
      </c>
      <c r="AM25" s="206">
        <v>155.74</v>
      </c>
    </row>
    <row r="26" spans="1:39" ht="30" x14ac:dyDescent="0.25">
      <c r="A26">
        <v>20</v>
      </c>
      <c r="B26" s="214" t="s">
        <v>223</v>
      </c>
      <c r="C26" s="206">
        <v>132.31</v>
      </c>
      <c r="D26" s="206">
        <v>132.41999999999999</v>
      </c>
      <c r="E26" s="206">
        <v>133.38999999999999</v>
      </c>
      <c r="F26" s="206">
        <v>138.69999999999999</v>
      </c>
      <c r="G26" s="206">
        <v>139.62</v>
      </c>
      <c r="H26" s="206">
        <v>140.35</v>
      </c>
      <c r="I26" s="206">
        <v>139.86000000000001</v>
      </c>
      <c r="J26" s="206">
        <v>139.41</v>
      </c>
      <c r="K26" s="206">
        <v>140.03</v>
      </c>
      <c r="L26" s="206">
        <v>141.06</v>
      </c>
      <c r="M26" s="206">
        <v>141.94999999999999</v>
      </c>
      <c r="N26" s="206">
        <v>141.51</v>
      </c>
      <c r="O26" s="206">
        <v>141.94999999999999</v>
      </c>
      <c r="P26" s="206">
        <v>142.38999999999999</v>
      </c>
      <c r="Q26" s="206">
        <v>143.61000000000001</v>
      </c>
      <c r="R26" s="206">
        <v>143.87</v>
      </c>
      <c r="S26" s="206">
        <v>145.69</v>
      </c>
      <c r="T26" s="206">
        <v>147.96</v>
      </c>
      <c r="U26" s="206">
        <v>148.82</v>
      </c>
      <c r="V26" s="206">
        <v>151.36000000000001</v>
      </c>
      <c r="W26" s="206">
        <v>151.94999999999999</v>
      </c>
      <c r="X26" s="206">
        <v>153.63</v>
      </c>
      <c r="Y26" s="206">
        <v>155.01</v>
      </c>
      <c r="Z26" s="206">
        <v>159.34</v>
      </c>
      <c r="AA26" s="206">
        <v>159.87</v>
      </c>
      <c r="AB26" s="206">
        <v>161.62</v>
      </c>
      <c r="AC26" s="206">
        <v>165.27</v>
      </c>
      <c r="AD26" s="206">
        <v>165.97</v>
      </c>
      <c r="AE26" s="206">
        <v>166.75</v>
      </c>
      <c r="AF26" s="206">
        <v>167.51</v>
      </c>
      <c r="AG26" s="206">
        <v>167.78</v>
      </c>
      <c r="AH26" s="206">
        <v>171.07</v>
      </c>
      <c r="AI26" s="206">
        <v>172.13</v>
      </c>
      <c r="AJ26" s="206">
        <v>172.45</v>
      </c>
      <c r="AK26" s="206">
        <v>173.65</v>
      </c>
      <c r="AL26" s="206">
        <v>177.51</v>
      </c>
      <c r="AM26" s="206">
        <v>176.75</v>
      </c>
    </row>
    <row r="27" spans="1:39" ht="30" x14ac:dyDescent="0.25">
      <c r="A27">
        <v>21</v>
      </c>
      <c r="B27" s="214" t="s">
        <v>237</v>
      </c>
      <c r="C27" s="206">
        <v>137.18</v>
      </c>
      <c r="D27" s="206">
        <v>134.78</v>
      </c>
      <c r="E27" s="206">
        <v>137.47999999999999</v>
      </c>
      <c r="F27" s="206">
        <v>150.07</v>
      </c>
      <c r="G27" s="206">
        <v>155.9</v>
      </c>
      <c r="H27" s="206">
        <v>153.6</v>
      </c>
      <c r="I27" s="206">
        <v>151.6</v>
      </c>
      <c r="J27" s="206">
        <v>150.84</v>
      </c>
      <c r="K27" s="206">
        <v>154.16</v>
      </c>
      <c r="L27" s="206">
        <v>153.52000000000001</v>
      </c>
      <c r="M27" s="206">
        <v>155.76</v>
      </c>
      <c r="N27" s="206">
        <v>151.99</v>
      </c>
      <c r="O27" s="206">
        <v>147.01</v>
      </c>
      <c r="P27" s="206">
        <v>147.63</v>
      </c>
      <c r="Q27" s="206">
        <v>149.30000000000001</v>
      </c>
      <c r="R27" s="206">
        <v>150.72999999999999</v>
      </c>
      <c r="S27" s="206">
        <v>151.47</v>
      </c>
      <c r="T27" s="206">
        <v>153.68</v>
      </c>
      <c r="U27" s="206">
        <v>152.72</v>
      </c>
      <c r="V27" s="206">
        <v>156.88999999999999</v>
      </c>
      <c r="W27" s="206">
        <v>158.96</v>
      </c>
      <c r="X27" s="206">
        <v>158.07</v>
      </c>
      <c r="Y27" s="206">
        <v>156.81</v>
      </c>
      <c r="Z27" s="206">
        <v>160.4</v>
      </c>
      <c r="AA27" s="206">
        <v>161.66999999999999</v>
      </c>
      <c r="AB27" s="206">
        <v>164.45</v>
      </c>
      <c r="AC27" s="206">
        <v>163.47999999999999</v>
      </c>
      <c r="AD27" s="206">
        <v>161.51</v>
      </c>
      <c r="AE27" s="206">
        <v>161.19999999999999</v>
      </c>
      <c r="AF27" s="206">
        <v>167.05</v>
      </c>
      <c r="AG27" s="206">
        <v>164.05</v>
      </c>
      <c r="AH27" s="206">
        <v>175.76</v>
      </c>
      <c r="AI27" s="206">
        <v>175.02</v>
      </c>
      <c r="AJ27" s="206">
        <v>177.81</v>
      </c>
      <c r="AK27" s="206">
        <v>185.3</v>
      </c>
      <c r="AL27" s="206">
        <v>191.36</v>
      </c>
      <c r="AM27" s="206">
        <v>189.24</v>
      </c>
    </row>
    <row r="28" spans="1:39" x14ac:dyDescent="0.25">
      <c r="A28">
        <v>22</v>
      </c>
      <c r="B28" s="214" t="s">
        <v>224</v>
      </c>
      <c r="C28" s="206">
        <v>116.27</v>
      </c>
      <c r="D28" s="206">
        <v>116.17</v>
      </c>
      <c r="E28" s="206">
        <v>116.65</v>
      </c>
      <c r="F28" s="206">
        <v>117.72</v>
      </c>
      <c r="G28" s="206">
        <v>118.35</v>
      </c>
      <c r="H28" s="206">
        <v>119.33</v>
      </c>
      <c r="I28" s="206">
        <v>119.63</v>
      </c>
      <c r="J28" s="206">
        <v>119.66</v>
      </c>
      <c r="K28" s="206">
        <v>120.16</v>
      </c>
      <c r="L28" s="206">
        <v>120.24</v>
      </c>
      <c r="M28" s="206">
        <v>120.35</v>
      </c>
      <c r="N28" s="206">
        <v>120.57</v>
      </c>
      <c r="O28" s="206">
        <v>120.48</v>
      </c>
      <c r="P28" s="206">
        <v>120.61</v>
      </c>
      <c r="Q28" s="206">
        <v>120.64</v>
      </c>
      <c r="R28" s="206">
        <v>120.93</v>
      </c>
      <c r="S28" s="206">
        <v>121.01</v>
      </c>
      <c r="T28" s="206">
        <v>121.32</v>
      </c>
      <c r="U28" s="206">
        <v>121.52</v>
      </c>
      <c r="V28" s="206">
        <v>122.06</v>
      </c>
      <c r="W28" s="206">
        <v>123.3</v>
      </c>
      <c r="X28" s="206">
        <v>123.63</v>
      </c>
      <c r="Y28" s="206">
        <v>125.02</v>
      </c>
      <c r="Z28" s="206">
        <v>125.6</v>
      </c>
      <c r="AA28" s="206">
        <v>126.52</v>
      </c>
      <c r="AB28" s="206">
        <v>128.15</v>
      </c>
      <c r="AC28" s="206">
        <v>128.88</v>
      </c>
      <c r="AD28" s="206">
        <v>129.38</v>
      </c>
      <c r="AE28" s="206">
        <v>130.69999999999999</v>
      </c>
      <c r="AF28" s="206">
        <v>131.22</v>
      </c>
      <c r="AG28" s="206">
        <v>132.87</v>
      </c>
      <c r="AH28" s="206">
        <v>134.72999999999999</v>
      </c>
      <c r="AI28" s="206">
        <v>136.84</v>
      </c>
      <c r="AJ28" s="206">
        <v>138.15</v>
      </c>
      <c r="AK28" s="206">
        <v>139.68</v>
      </c>
      <c r="AL28" s="206">
        <v>141.74</v>
      </c>
      <c r="AM28" s="206">
        <v>143.13999999999999</v>
      </c>
    </row>
    <row r="29" spans="1:39" x14ac:dyDescent="0.25">
      <c r="A29">
        <v>23</v>
      </c>
      <c r="B29" s="214"/>
      <c r="C29" s="213"/>
      <c r="D29" s="213"/>
      <c r="E29" s="213"/>
      <c r="F29" s="213"/>
      <c r="G29" s="213"/>
      <c r="H29" s="213"/>
      <c r="I29" s="213"/>
      <c r="J29" s="213"/>
      <c r="K29" s="213"/>
      <c r="L29" s="213"/>
      <c r="M29" s="213"/>
      <c r="N29" s="213"/>
      <c r="O29" s="213">
        <v>128.66749999999999</v>
      </c>
      <c r="P29" s="213"/>
      <c r="Q29" s="213"/>
      <c r="R29" s="213"/>
      <c r="S29" s="213"/>
      <c r="T29" s="213"/>
      <c r="U29" s="213"/>
      <c r="V29" s="213"/>
      <c r="W29" s="213"/>
      <c r="X29" s="213"/>
      <c r="Y29" s="213"/>
      <c r="Z29" s="213"/>
      <c r="AA29" s="198"/>
      <c r="AB29" s="213"/>
      <c r="AC29" s="213"/>
      <c r="AD29" s="213"/>
      <c r="AE29" s="213"/>
      <c r="AF29" s="213"/>
      <c r="AG29" s="213"/>
      <c r="AH29" s="213"/>
      <c r="AI29" s="213"/>
      <c r="AJ29" s="213"/>
      <c r="AK29" s="213"/>
      <c r="AL29" s="213"/>
      <c r="AM29" s="213"/>
    </row>
    <row r="30" spans="1:39" x14ac:dyDescent="0.25">
      <c r="A30">
        <v>24</v>
      </c>
      <c r="B30" s="215" t="s">
        <v>225</v>
      </c>
      <c r="C30" s="213"/>
      <c r="D30" s="213"/>
      <c r="E30" s="213"/>
      <c r="F30" s="213"/>
      <c r="G30" s="213"/>
      <c r="H30" s="213"/>
      <c r="I30" s="213"/>
      <c r="J30" s="213"/>
      <c r="K30" s="213"/>
      <c r="L30" s="213"/>
      <c r="M30" s="213"/>
      <c r="N30" s="213"/>
      <c r="O30" s="213"/>
      <c r="P30" s="213"/>
      <c r="Q30" s="213"/>
      <c r="R30" s="213"/>
      <c r="S30" s="213"/>
      <c r="T30" s="213"/>
      <c r="U30" s="213"/>
      <c r="V30" s="213"/>
      <c r="W30" s="213"/>
      <c r="X30" s="213"/>
      <c r="Y30" s="213"/>
      <c r="Z30" s="213"/>
      <c r="AA30" s="198"/>
      <c r="AB30" s="213"/>
      <c r="AC30" s="213"/>
      <c r="AD30" s="213"/>
      <c r="AE30" s="213"/>
      <c r="AF30" s="213"/>
      <c r="AG30" s="213"/>
      <c r="AH30" s="213"/>
      <c r="AI30" s="213"/>
      <c r="AJ30" s="213"/>
      <c r="AK30" s="213"/>
      <c r="AL30" s="213"/>
      <c r="AM30" s="213"/>
    </row>
    <row r="31" spans="1:39" x14ac:dyDescent="0.25">
      <c r="A31">
        <v>25</v>
      </c>
      <c r="B31" s="214" t="s">
        <v>226</v>
      </c>
      <c r="C31" s="206">
        <v>103.8</v>
      </c>
      <c r="D31" s="206">
        <v>104.24</v>
      </c>
      <c r="E31" s="206">
        <v>104.94</v>
      </c>
      <c r="F31" s="206">
        <v>105.53</v>
      </c>
      <c r="G31" s="206">
        <v>105.7</v>
      </c>
      <c r="H31" s="206">
        <v>105.36</v>
      </c>
      <c r="I31" s="206">
        <v>104.97</v>
      </c>
      <c r="J31" s="206">
        <v>104.97</v>
      </c>
      <c r="K31" s="206">
        <v>104.96</v>
      </c>
      <c r="L31" s="206">
        <v>105.29</v>
      </c>
      <c r="M31" s="206">
        <v>105.23</v>
      </c>
      <c r="N31" s="206">
        <v>105.08</v>
      </c>
      <c r="O31" s="206">
        <v>105.48</v>
      </c>
      <c r="P31" s="206">
        <v>105.91</v>
      </c>
      <c r="Q31" s="206">
        <v>106.58</v>
      </c>
      <c r="R31" s="206">
        <v>107.12</v>
      </c>
      <c r="S31" s="206">
        <v>107.76</v>
      </c>
      <c r="T31" s="206">
        <v>108.84</v>
      </c>
      <c r="U31" s="206">
        <v>108.78</v>
      </c>
      <c r="V31" s="206">
        <v>109.14</v>
      </c>
      <c r="W31" s="206">
        <v>109.62</v>
      </c>
      <c r="X31" s="206">
        <v>110.04</v>
      </c>
      <c r="Y31" s="206">
        <v>110.06</v>
      </c>
      <c r="Z31" s="206">
        <v>110.6</v>
      </c>
      <c r="AA31" s="206">
        <v>111.41</v>
      </c>
      <c r="AB31" s="206">
        <v>113.26</v>
      </c>
      <c r="AC31" s="206">
        <v>115.11</v>
      </c>
      <c r="AD31" s="206">
        <v>116.26</v>
      </c>
      <c r="AE31" s="206">
        <v>117.71</v>
      </c>
      <c r="AF31" s="206">
        <v>118.7</v>
      </c>
      <c r="AG31" s="206">
        <v>119.31</v>
      </c>
      <c r="AH31" s="206">
        <v>120.27</v>
      </c>
      <c r="AI31" s="206">
        <v>121.5</v>
      </c>
      <c r="AJ31" s="206">
        <v>122.63</v>
      </c>
      <c r="AK31" s="206">
        <v>123.51</v>
      </c>
      <c r="AL31" s="206">
        <v>124.46</v>
      </c>
      <c r="AM31" s="206">
        <v>126.03</v>
      </c>
    </row>
    <row r="32" spans="1:39" x14ac:dyDescent="0.25">
      <c r="A32">
        <v>26</v>
      </c>
      <c r="B32" s="214"/>
      <c r="AA32" s="198"/>
    </row>
    <row r="33" spans="1:39" x14ac:dyDescent="0.25">
      <c r="A33">
        <v>27</v>
      </c>
      <c r="B33" s="214" t="s">
        <v>227</v>
      </c>
      <c r="C33" s="206">
        <v>828116</v>
      </c>
      <c r="D33" s="206">
        <v>877803</v>
      </c>
      <c r="E33" s="206">
        <v>877803</v>
      </c>
      <c r="F33" s="206">
        <v>877803</v>
      </c>
      <c r="G33" s="206">
        <v>877803</v>
      </c>
      <c r="H33" s="206">
        <v>877803</v>
      </c>
      <c r="I33" s="206">
        <v>877803</v>
      </c>
      <c r="J33" s="206">
        <v>877803</v>
      </c>
      <c r="K33" s="206">
        <v>877803</v>
      </c>
      <c r="L33" s="206">
        <v>877803</v>
      </c>
      <c r="M33" s="206">
        <v>877803</v>
      </c>
      <c r="N33" s="206">
        <v>877803</v>
      </c>
      <c r="O33" s="206">
        <v>877803</v>
      </c>
      <c r="P33" s="206">
        <v>908526</v>
      </c>
      <c r="Q33" s="206">
        <v>908526</v>
      </c>
      <c r="R33" s="206">
        <v>908526</v>
      </c>
      <c r="S33" s="206">
        <v>908526</v>
      </c>
      <c r="T33" s="206">
        <v>908526</v>
      </c>
      <c r="U33" s="206">
        <v>908526</v>
      </c>
      <c r="V33" s="206">
        <v>908526</v>
      </c>
      <c r="W33" s="206">
        <v>908526</v>
      </c>
      <c r="X33" s="206">
        <v>908526</v>
      </c>
      <c r="Y33" s="206">
        <v>908526</v>
      </c>
      <c r="Z33" s="206">
        <v>908526</v>
      </c>
      <c r="AA33" s="206">
        <v>908526</v>
      </c>
      <c r="AB33" s="206">
        <v>1000000</v>
      </c>
      <c r="AC33" s="206">
        <v>1000000</v>
      </c>
      <c r="AD33" s="206">
        <v>1000000</v>
      </c>
      <c r="AE33" s="206">
        <v>1000000</v>
      </c>
      <c r="AF33" s="206">
        <v>1000000</v>
      </c>
      <c r="AG33" s="206">
        <v>1000000</v>
      </c>
      <c r="AH33" s="206">
        <v>1000000</v>
      </c>
      <c r="AI33" s="206">
        <v>1000000</v>
      </c>
      <c r="AJ33" s="206">
        <v>1000000</v>
      </c>
      <c r="AK33" s="206">
        <v>1000000</v>
      </c>
      <c r="AL33" s="206">
        <v>1000000</v>
      </c>
      <c r="AM33" s="206">
        <v>1000000</v>
      </c>
    </row>
    <row r="34" spans="1:39" x14ac:dyDescent="0.25">
      <c r="A34">
        <v>28</v>
      </c>
      <c r="B34" s="214"/>
      <c r="AB34" s="216">
        <v>0.10068396501586085</v>
      </c>
    </row>
    <row r="35" spans="1:39" x14ac:dyDescent="0.25">
      <c r="A35">
        <v>29</v>
      </c>
      <c r="C35" s="217"/>
      <c r="D35" s="217"/>
      <c r="E35" s="217"/>
      <c r="F35" s="217"/>
      <c r="G35" s="217"/>
      <c r="H35" s="217"/>
      <c r="I35" s="217"/>
      <c r="J35" s="217"/>
      <c r="K35" s="217"/>
      <c r="L35" s="217"/>
      <c r="M35" s="217"/>
      <c r="N35" s="217"/>
      <c r="O35" s="217"/>
      <c r="P35" s="217"/>
      <c r="Q35" s="217"/>
      <c r="R35" s="217"/>
      <c r="S35" s="217"/>
      <c r="T35" s="217"/>
      <c r="U35" s="217"/>
      <c r="V35" s="217"/>
      <c r="W35" s="217"/>
      <c r="X35" s="217"/>
      <c r="Y35" s="217"/>
      <c r="Z35" s="217"/>
      <c r="AA35" s="217"/>
      <c r="AB35" s="217"/>
      <c r="AC35" s="217"/>
      <c r="AD35" s="217"/>
      <c r="AE35" s="217"/>
      <c r="AF35" s="217"/>
      <c r="AG35" s="217"/>
      <c r="AH35" s="217"/>
      <c r="AI35" s="217"/>
      <c r="AJ35" s="217"/>
      <c r="AK35" s="217"/>
      <c r="AL35" s="217"/>
      <c r="AM35" s="217"/>
    </row>
    <row r="36" spans="1:39" x14ac:dyDescent="0.25">
      <c r="A36">
        <v>30</v>
      </c>
    </row>
    <row r="37" spans="1:39" x14ac:dyDescent="0.25">
      <c r="A37">
        <v>31</v>
      </c>
      <c r="B37" s="202" t="s">
        <v>228</v>
      </c>
      <c r="C37" s="218"/>
      <c r="D37" s="218"/>
      <c r="E37" s="218"/>
      <c r="F37" s="218"/>
      <c r="G37" s="218"/>
      <c r="H37" s="218"/>
      <c r="I37" s="218"/>
      <c r="J37" s="218"/>
      <c r="K37" s="218"/>
      <c r="L37" s="218"/>
      <c r="M37" s="218"/>
      <c r="N37" s="218"/>
      <c r="O37" s="218"/>
      <c r="P37" s="218"/>
      <c r="Q37" s="218"/>
      <c r="R37" s="218"/>
      <c r="S37" s="218"/>
      <c r="T37" s="218"/>
      <c r="U37" s="218"/>
      <c r="V37" s="218"/>
      <c r="W37" s="218"/>
      <c r="X37" s="218"/>
      <c r="Y37" s="218"/>
      <c r="Z37" s="218"/>
      <c r="AA37" s="218"/>
      <c r="AB37" s="218"/>
      <c r="AC37" s="218"/>
      <c r="AD37" s="218"/>
      <c r="AE37" s="218"/>
      <c r="AF37" s="218"/>
      <c r="AG37" s="218"/>
      <c r="AH37" s="218"/>
      <c r="AI37" s="218"/>
      <c r="AJ37" s="218"/>
      <c r="AK37" s="218"/>
      <c r="AL37" s="218"/>
      <c r="AM37" s="218"/>
    </row>
    <row r="38" spans="1:39" x14ac:dyDescent="0.25">
      <c r="A38">
        <v>32</v>
      </c>
    </row>
    <row r="39" spans="1:39" x14ac:dyDescent="0.25">
      <c r="A39">
        <v>33</v>
      </c>
      <c r="B39" s="219" t="s">
        <v>229</v>
      </c>
      <c r="C39" s="220"/>
      <c r="D39" s="220"/>
      <c r="E39" s="220"/>
      <c r="F39" s="220"/>
      <c r="G39" s="220"/>
      <c r="H39" s="220"/>
      <c r="I39" s="220"/>
      <c r="J39" s="220"/>
      <c r="K39" s="220"/>
      <c r="L39" s="220"/>
      <c r="M39" s="220"/>
      <c r="N39" s="220"/>
      <c r="O39" s="220"/>
      <c r="P39" s="220"/>
      <c r="Q39" s="220"/>
      <c r="R39" s="220"/>
      <c r="S39" s="220"/>
      <c r="T39" s="220"/>
      <c r="U39" s="220"/>
      <c r="V39" s="220"/>
      <c r="W39" s="220"/>
      <c r="X39" s="220"/>
      <c r="Y39" s="220"/>
      <c r="Z39" s="220"/>
      <c r="AA39" s="220"/>
      <c r="AB39" s="220"/>
      <c r="AC39" s="220"/>
      <c r="AD39" s="220"/>
      <c r="AE39" s="220"/>
      <c r="AF39" s="220"/>
      <c r="AG39" s="220"/>
      <c r="AH39" s="220"/>
      <c r="AI39" s="220"/>
      <c r="AJ39" s="220"/>
      <c r="AK39" s="220"/>
      <c r="AL39" s="220"/>
      <c r="AM39" s="220"/>
    </row>
    <row r="40" spans="1:39" x14ac:dyDescent="0.25">
      <c r="A40">
        <v>34</v>
      </c>
      <c r="O40" s="221">
        <v>4.0549114610370918E-2</v>
      </c>
    </row>
    <row r="41" spans="1:39" x14ac:dyDescent="0.25">
      <c r="A41">
        <v>35</v>
      </c>
      <c r="B41" t="s">
        <v>230</v>
      </c>
      <c r="C41" s="207">
        <v>121.11</v>
      </c>
      <c r="D41" s="207">
        <v>121.47</v>
      </c>
      <c r="E41" s="207">
        <v>121.86</v>
      </c>
      <c r="F41" s="207">
        <v>122.77</v>
      </c>
      <c r="G41" s="207">
        <v>121.6</v>
      </c>
      <c r="H41" s="207">
        <v>121.46</v>
      </c>
      <c r="I41" s="207">
        <v>121.34</v>
      </c>
      <c r="J41" s="207">
        <v>121.79</v>
      </c>
      <c r="K41" s="207">
        <v>123.23</v>
      </c>
      <c r="L41" s="207">
        <v>123.12</v>
      </c>
      <c r="M41" s="207">
        <v>123.63</v>
      </c>
      <c r="N41" s="207">
        <v>123.15</v>
      </c>
      <c r="O41" s="207">
        <v>122.61</v>
      </c>
      <c r="P41" s="207">
        <v>124.12</v>
      </c>
      <c r="Q41" s="207">
        <v>125.68</v>
      </c>
      <c r="R41" s="207">
        <v>127.29</v>
      </c>
      <c r="S41" s="207">
        <v>128.66</v>
      </c>
      <c r="T41" s="207">
        <v>130.87</v>
      </c>
      <c r="U41" s="207">
        <v>132.5</v>
      </c>
      <c r="V41" s="207">
        <v>133.91999999999999</v>
      </c>
      <c r="W41" s="207">
        <v>135.37</v>
      </c>
      <c r="X41" s="207">
        <v>136.44999999999999</v>
      </c>
      <c r="Y41" s="207">
        <v>138</v>
      </c>
      <c r="Z41" s="207">
        <v>140.43</v>
      </c>
      <c r="AA41" s="207">
        <v>141.96</v>
      </c>
      <c r="AB41" s="207">
        <v>145.41</v>
      </c>
      <c r="AC41" s="207">
        <v>147.54</v>
      </c>
      <c r="AD41" s="207">
        <v>150.13999999999999</v>
      </c>
      <c r="AE41" s="207">
        <v>153.19</v>
      </c>
      <c r="AF41" s="207">
        <v>156.94999999999999</v>
      </c>
      <c r="AG41" s="207">
        <v>156.13999999999999</v>
      </c>
      <c r="AH41" s="207">
        <v>160.6</v>
      </c>
      <c r="AI41" s="207">
        <v>159.44999999999999</v>
      </c>
      <c r="AJ41" s="207">
        <v>160.46</v>
      </c>
      <c r="AK41" s="207">
        <v>162.99</v>
      </c>
      <c r="AL41" s="207">
        <v>165.95</v>
      </c>
      <c r="AM41" s="207">
        <v>165.16</v>
      </c>
    </row>
    <row r="42" spans="1:39" x14ac:dyDescent="0.25">
      <c r="A42">
        <v>36</v>
      </c>
      <c r="B42" s="222" t="s">
        <v>226</v>
      </c>
      <c r="C42" s="207">
        <v>103.8</v>
      </c>
      <c r="D42" s="207">
        <v>104.24</v>
      </c>
      <c r="E42" s="207">
        <v>104.94</v>
      </c>
      <c r="F42" s="207">
        <v>105.53</v>
      </c>
      <c r="G42" s="207">
        <v>105.7</v>
      </c>
      <c r="H42" s="207">
        <v>105.36</v>
      </c>
      <c r="I42" s="207">
        <v>104.97</v>
      </c>
      <c r="J42" s="207">
        <v>104.97</v>
      </c>
      <c r="K42" s="207">
        <v>104.96</v>
      </c>
      <c r="L42" s="207">
        <v>105.29</v>
      </c>
      <c r="M42" s="207">
        <v>105.23</v>
      </c>
      <c r="N42" s="207">
        <v>105.08</v>
      </c>
      <c r="O42" s="207">
        <v>105.48</v>
      </c>
      <c r="P42" s="207">
        <v>105.91</v>
      </c>
      <c r="Q42" s="207">
        <v>106.58</v>
      </c>
      <c r="R42" s="207">
        <v>107.12</v>
      </c>
      <c r="S42" s="207">
        <v>107.76</v>
      </c>
      <c r="T42" s="207">
        <v>108.84</v>
      </c>
      <c r="U42" s="207">
        <v>108.78</v>
      </c>
      <c r="V42" s="207">
        <v>109.14</v>
      </c>
      <c r="W42" s="207">
        <v>109.62</v>
      </c>
      <c r="X42" s="207">
        <v>110.04</v>
      </c>
      <c r="Y42" s="207">
        <v>110.06</v>
      </c>
      <c r="Z42" s="207">
        <v>110.6</v>
      </c>
      <c r="AA42" s="207">
        <v>111.41</v>
      </c>
      <c r="AB42" s="207">
        <v>113.26</v>
      </c>
      <c r="AC42" s="207">
        <v>115.11</v>
      </c>
      <c r="AD42" s="207">
        <v>116.26</v>
      </c>
      <c r="AE42" s="207">
        <v>117.71</v>
      </c>
      <c r="AF42" s="207">
        <v>118.7</v>
      </c>
      <c r="AG42" s="207">
        <v>119.31</v>
      </c>
      <c r="AH42" s="207">
        <v>120.27</v>
      </c>
      <c r="AI42" s="207">
        <v>121.5</v>
      </c>
      <c r="AJ42" s="207">
        <v>122.63</v>
      </c>
      <c r="AK42" s="207">
        <v>123.51</v>
      </c>
      <c r="AL42" s="207">
        <v>124.46</v>
      </c>
      <c r="AM42" s="207">
        <v>126.03</v>
      </c>
    </row>
    <row r="43" spans="1:39" x14ac:dyDescent="0.25">
      <c r="A43">
        <v>37</v>
      </c>
      <c r="B43" t="s">
        <v>231</v>
      </c>
      <c r="C43" s="207">
        <v>133.6</v>
      </c>
      <c r="D43" s="207">
        <v>134.36000000000001</v>
      </c>
      <c r="E43" s="207">
        <v>134.77000000000001</v>
      </c>
      <c r="F43" s="207">
        <v>136.74</v>
      </c>
      <c r="G43" s="207">
        <v>137.91999999999999</v>
      </c>
      <c r="H43" s="207">
        <v>141.30000000000001</v>
      </c>
      <c r="I43" s="207">
        <v>140.72999999999999</v>
      </c>
      <c r="J43" s="207">
        <v>139.05000000000001</v>
      </c>
      <c r="K43" s="207">
        <v>139.22</v>
      </c>
      <c r="L43" s="207">
        <v>139.38999999999999</v>
      </c>
      <c r="M43" s="207">
        <v>139.68</v>
      </c>
      <c r="N43" s="207">
        <v>139.26</v>
      </c>
      <c r="O43" s="207">
        <v>138.96</v>
      </c>
      <c r="P43" s="207">
        <v>139.99</v>
      </c>
      <c r="Q43" s="207">
        <v>142.07</v>
      </c>
      <c r="R43" s="207">
        <v>142.05000000000001</v>
      </c>
      <c r="S43" s="207">
        <v>143.54</v>
      </c>
      <c r="T43" s="207">
        <v>144.61000000000001</v>
      </c>
      <c r="U43" s="207">
        <v>145.01</v>
      </c>
      <c r="V43" s="207">
        <v>146.44999999999999</v>
      </c>
      <c r="W43" s="207">
        <v>149.77000000000001</v>
      </c>
      <c r="X43" s="207">
        <v>150.63</v>
      </c>
      <c r="Y43" s="207">
        <v>152.04</v>
      </c>
      <c r="Z43" s="207">
        <v>152.72</v>
      </c>
      <c r="AA43" s="207">
        <v>154.31</v>
      </c>
      <c r="AB43" s="207">
        <v>157.38</v>
      </c>
      <c r="AC43" s="207">
        <v>160.82</v>
      </c>
      <c r="AD43" s="207">
        <v>159.72999999999999</v>
      </c>
      <c r="AE43" s="207">
        <v>162.05000000000001</v>
      </c>
      <c r="AF43" s="207">
        <v>168</v>
      </c>
      <c r="AG43" s="207">
        <v>167.86</v>
      </c>
      <c r="AH43" s="207">
        <v>170.55</v>
      </c>
      <c r="AI43" s="207">
        <v>175.31</v>
      </c>
      <c r="AJ43" s="207">
        <v>176.18</v>
      </c>
      <c r="AK43" s="207">
        <v>177.69</v>
      </c>
      <c r="AL43" s="207">
        <v>180.34</v>
      </c>
      <c r="AM43" s="207">
        <v>183.25</v>
      </c>
    </row>
    <row r="44" spans="1:39" x14ac:dyDescent="0.25">
      <c r="A44">
        <v>38</v>
      </c>
      <c r="B44" t="s">
        <v>232</v>
      </c>
      <c r="C44" s="207">
        <v>120.75</v>
      </c>
      <c r="D44" s="207">
        <v>119.75</v>
      </c>
      <c r="E44" s="207">
        <v>121.07</v>
      </c>
      <c r="F44" s="207">
        <v>127.1</v>
      </c>
      <c r="G44" s="207">
        <v>128.57</v>
      </c>
      <c r="H44" s="207">
        <v>126.91</v>
      </c>
      <c r="I44" s="207">
        <v>128.15</v>
      </c>
      <c r="J44" s="207">
        <v>127.64</v>
      </c>
      <c r="K44" s="207">
        <v>129.41999999999999</v>
      </c>
      <c r="L44" s="207">
        <v>128.91999999999999</v>
      </c>
      <c r="M44" s="207">
        <v>129.96</v>
      </c>
      <c r="N44" s="207">
        <v>127.37</v>
      </c>
      <c r="O44" s="207">
        <v>123.54</v>
      </c>
      <c r="P44" s="207">
        <v>124.7</v>
      </c>
      <c r="Q44" s="207">
        <v>125.85</v>
      </c>
      <c r="R44" s="207">
        <v>128.5</v>
      </c>
      <c r="S44" s="207">
        <v>129.41</v>
      </c>
      <c r="T44" s="207">
        <v>130.80000000000001</v>
      </c>
      <c r="U44" s="207">
        <v>134.69</v>
      </c>
      <c r="V44" s="207">
        <v>136.71</v>
      </c>
      <c r="W44" s="207">
        <v>151.88999999999999</v>
      </c>
      <c r="X44" s="207">
        <v>152.47</v>
      </c>
      <c r="Y44" s="207">
        <v>146.78</v>
      </c>
      <c r="Z44" s="207">
        <v>151.54</v>
      </c>
      <c r="AA44" s="207">
        <v>153.08000000000001</v>
      </c>
      <c r="AB44" s="207">
        <v>156.99</v>
      </c>
      <c r="AC44" s="207">
        <v>155.9</v>
      </c>
      <c r="AD44" s="207">
        <v>154.1</v>
      </c>
      <c r="AE44" s="207">
        <v>154.04</v>
      </c>
      <c r="AF44" s="207">
        <v>159.15</v>
      </c>
      <c r="AG44" s="207">
        <v>157.72</v>
      </c>
      <c r="AH44" s="207">
        <v>168.84</v>
      </c>
      <c r="AI44" s="207">
        <v>174.37</v>
      </c>
      <c r="AJ44" s="207">
        <v>178</v>
      </c>
      <c r="AK44" s="207">
        <v>190.11</v>
      </c>
      <c r="AL44" s="207">
        <v>192.72</v>
      </c>
      <c r="AM44" s="207">
        <v>190.2</v>
      </c>
    </row>
    <row r="45" spans="1:39" x14ac:dyDescent="0.25">
      <c r="A45">
        <v>39</v>
      </c>
      <c r="B45" t="s">
        <v>233</v>
      </c>
      <c r="C45" s="213">
        <v>130.0275</v>
      </c>
      <c r="D45" s="207">
        <v>128.78749999999999</v>
      </c>
      <c r="E45" s="207">
        <v>130.745</v>
      </c>
      <c r="F45" s="207">
        <v>138.9975</v>
      </c>
      <c r="G45" s="207">
        <v>142.125</v>
      </c>
      <c r="H45" s="207">
        <v>140.98000000000002</v>
      </c>
      <c r="I45" s="207">
        <v>139.07750000000001</v>
      </c>
      <c r="J45" s="207">
        <v>137.83000000000001</v>
      </c>
      <c r="K45" s="207">
        <v>139.73249999999999</v>
      </c>
      <c r="L45" s="207">
        <v>139.54250000000002</v>
      </c>
      <c r="M45" s="207">
        <v>141.035</v>
      </c>
      <c r="N45" s="207">
        <v>138.17500000000001</v>
      </c>
      <c r="O45" s="213">
        <v>135.30000000000001</v>
      </c>
      <c r="P45" s="207">
        <v>135.54249999999999</v>
      </c>
      <c r="Q45" s="207">
        <v>136.8075</v>
      </c>
      <c r="R45" s="207">
        <v>137.6575</v>
      </c>
      <c r="S45" s="207">
        <v>139.17750000000001</v>
      </c>
      <c r="T45" s="207">
        <v>141.04500000000002</v>
      </c>
      <c r="U45" s="207">
        <v>140.73249999999999</v>
      </c>
      <c r="V45" s="207">
        <v>143.63249999999999</v>
      </c>
      <c r="W45" s="207">
        <v>145.60999999999999</v>
      </c>
      <c r="X45" s="207">
        <v>145.13999999999999</v>
      </c>
      <c r="Y45" s="207">
        <v>145.43</v>
      </c>
      <c r="Z45" s="207">
        <v>148.69749999999999</v>
      </c>
      <c r="AA45" s="207">
        <v>149.60749999999999</v>
      </c>
      <c r="AB45" s="207">
        <v>151.29750000000001</v>
      </c>
      <c r="AC45" s="207">
        <v>151.97499999999999</v>
      </c>
      <c r="AD45" s="207">
        <v>152.76249999999999</v>
      </c>
      <c r="AE45" s="207">
        <v>152.8175</v>
      </c>
      <c r="AF45" s="207">
        <v>156.32499999999999</v>
      </c>
      <c r="AG45" s="207">
        <v>155.04000000000002</v>
      </c>
      <c r="AH45" s="207">
        <v>164.20749999999998</v>
      </c>
      <c r="AI45" s="207">
        <v>163.78</v>
      </c>
      <c r="AJ45" s="207">
        <v>165.89</v>
      </c>
      <c r="AK45" s="207">
        <v>170.32249999999999</v>
      </c>
      <c r="AL45" s="207">
        <v>175.14</v>
      </c>
      <c r="AM45" s="207">
        <v>174.96</v>
      </c>
    </row>
    <row r="46" spans="1:39" x14ac:dyDescent="0.25">
      <c r="A46">
        <v>40</v>
      </c>
      <c r="B46" t="s">
        <v>234</v>
      </c>
      <c r="C46" s="207">
        <v>828116</v>
      </c>
      <c r="D46" s="207">
        <v>877803</v>
      </c>
      <c r="E46" s="207">
        <v>877803</v>
      </c>
      <c r="F46" s="207">
        <v>877803</v>
      </c>
      <c r="G46" s="207">
        <v>877803</v>
      </c>
      <c r="H46" s="207">
        <v>877803</v>
      </c>
      <c r="I46" s="207">
        <v>877803</v>
      </c>
      <c r="J46" s="207">
        <v>877803</v>
      </c>
      <c r="K46" s="207">
        <v>877803</v>
      </c>
      <c r="L46" s="207">
        <v>877803</v>
      </c>
      <c r="M46" s="207">
        <v>877803</v>
      </c>
      <c r="N46" s="207">
        <v>877803</v>
      </c>
      <c r="O46" s="207">
        <v>877803</v>
      </c>
      <c r="P46" s="207">
        <v>908526</v>
      </c>
      <c r="Q46" s="207">
        <v>908526</v>
      </c>
      <c r="R46" s="207">
        <v>908526</v>
      </c>
      <c r="S46" s="207">
        <v>908526</v>
      </c>
      <c r="T46" s="207">
        <v>908526</v>
      </c>
      <c r="U46" s="207">
        <v>908526</v>
      </c>
      <c r="V46" s="207">
        <v>908526</v>
      </c>
      <c r="W46" s="207">
        <v>908526</v>
      </c>
      <c r="X46" s="207">
        <v>908526</v>
      </c>
      <c r="Y46" s="207">
        <v>908526</v>
      </c>
      <c r="Z46" s="207">
        <v>908526</v>
      </c>
      <c r="AA46" s="207">
        <v>908526</v>
      </c>
      <c r="AB46" s="207">
        <v>1000000</v>
      </c>
      <c r="AC46" s="207">
        <v>1000000</v>
      </c>
      <c r="AD46" s="207">
        <v>1000000</v>
      </c>
      <c r="AE46" s="207">
        <v>1000000</v>
      </c>
      <c r="AF46" s="207">
        <v>1000000</v>
      </c>
      <c r="AG46" s="207">
        <v>1000000</v>
      </c>
      <c r="AH46" s="207">
        <v>1000000</v>
      </c>
      <c r="AI46" s="207">
        <v>1000000</v>
      </c>
      <c r="AJ46" s="207">
        <v>1000000</v>
      </c>
      <c r="AK46" s="207">
        <v>1000000</v>
      </c>
      <c r="AL46" s="207">
        <v>1000000</v>
      </c>
      <c r="AM46" s="207">
        <v>1000000</v>
      </c>
    </row>
    <row r="47" spans="1:39" x14ac:dyDescent="0.25">
      <c r="A47">
        <v>41</v>
      </c>
      <c r="O47" s="223"/>
    </row>
    <row r="48" spans="1:39" x14ac:dyDescent="0.25">
      <c r="A48">
        <v>42</v>
      </c>
      <c r="B48" s="219" t="s">
        <v>235</v>
      </c>
      <c r="C48" s="220"/>
      <c r="D48" s="220"/>
      <c r="E48" s="220"/>
      <c r="F48" s="220"/>
      <c r="G48" s="220"/>
      <c r="H48" s="220"/>
      <c r="I48" s="220"/>
      <c r="J48" s="220"/>
      <c r="K48" s="220"/>
      <c r="L48" s="220"/>
      <c r="M48" s="220"/>
      <c r="N48" s="220"/>
      <c r="O48" s="220"/>
      <c r="P48" s="220"/>
      <c r="Q48" s="220"/>
      <c r="R48" s="220"/>
      <c r="S48" s="220"/>
      <c r="T48" s="220"/>
      <c r="U48" s="220"/>
      <c r="V48" s="220"/>
      <c r="W48" s="220"/>
      <c r="X48" s="220"/>
      <c r="Y48" s="220"/>
      <c r="Z48" s="220"/>
      <c r="AA48" s="220"/>
      <c r="AB48" s="220"/>
      <c r="AC48" s="220"/>
      <c r="AD48" s="220"/>
      <c r="AE48" s="220"/>
      <c r="AF48" s="220"/>
      <c r="AG48" s="220"/>
      <c r="AH48" s="220"/>
      <c r="AI48" s="220"/>
      <c r="AJ48" s="220"/>
      <c r="AK48" s="220"/>
      <c r="AL48" s="220"/>
      <c r="AM48" s="220"/>
    </row>
    <row r="49" spans="1:39" x14ac:dyDescent="0.25">
      <c r="A49">
        <v>43</v>
      </c>
      <c r="O49" s="221">
        <v>7.2197593413552807E-2</v>
      </c>
    </row>
    <row r="50" spans="1:39" x14ac:dyDescent="0.25">
      <c r="A50">
        <v>44</v>
      </c>
      <c r="B50" t="s">
        <v>230</v>
      </c>
      <c r="C50" s="207">
        <v>1579</v>
      </c>
      <c r="D50" s="207">
        <v>1580</v>
      </c>
      <c r="E50" s="207">
        <v>1579</v>
      </c>
      <c r="F50" s="207">
        <v>1617</v>
      </c>
      <c r="G50" s="207">
        <v>1694</v>
      </c>
      <c r="H50" s="207">
        <v>1701</v>
      </c>
      <c r="I50" s="207">
        <v>1701</v>
      </c>
      <c r="J50" s="207">
        <v>1708</v>
      </c>
      <c r="K50" s="207">
        <v>1717</v>
      </c>
      <c r="L50" s="207">
        <v>1694</v>
      </c>
      <c r="M50" s="207">
        <v>1706</v>
      </c>
      <c r="N50" s="207">
        <v>1706</v>
      </c>
      <c r="O50" s="207">
        <v>1693</v>
      </c>
      <c r="P50" s="207">
        <v>1663</v>
      </c>
      <c r="Q50" s="207">
        <v>1671</v>
      </c>
      <c r="R50" s="207">
        <v>1680</v>
      </c>
      <c r="S50" s="207">
        <v>1680</v>
      </c>
      <c r="T50" s="207">
        <v>1697</v>
      </c>
      <c r="U50" s="207">
        <v>1700</v>
      </c>
      <c r="V50" s="207">
        <v>1701</v>
      </c>
      <c r="W50" s="207">
        <v>1746</v>
      </c>
      <c r="X50" s="207">
        <v>1768</v>
      </c>
      <c r="Y50" s="207">
        <v>1772</v>
      </c>
      <c r="Z50" s="207">
        <v>1773</v>
      </c>
      <c r="AA50" s="207">
        <v>1787</v>
      </c>
      <c r="AB50" s="207">
        <v>1907</v>
      </c>
      <c r="AC50" s="207">
        <v>1881</v>
      </c>
      <c r="AD50" s="207">
        <v>1784</v>
      </c>
      <c r="AE50" s="207">
        <v>1799</v>
      </c>
      <c r="AF50" s="207">
        <v>1802</v>
      </c>
      <c r="AG50" s="207">
        <v>1802</v>
      </c>
      <c r="AH50" s="207">
        <v>1848</v>
      </c>
      <c r="AI50" s="207">
        <v>1859</v>
      </c>
      <c r="AJ50" s="207">
        <v>1874</v>
      </c>
      <c r="AK50" s="207">
        <v>1965</v>
      </c>
      <c r="AL50" s="207">
        <v>1984</v>
      </c>
      <c r="AM50" s="207">
        <v>2024</v>
      </c>
    </row>
    <row r="51" spans="1:39" x14ac:dyDescent="0.25">
      <c r="A51">
        <v>45</v>
      </c>
      <c r="B51" s="222" t="s">
        <v>226</v>
      </c>
      <c r="C51" s="207">
        <v>103.8</v>
      </c>
      <c r="D51" s="207">
        <v>104.24</v>
      </c>
      <c r="E51" s="207">
        <v>104.94</v>
      </c>
      <c r="F51" s="207">
        <v>105.53</v>
      </c>
      <c r="G51" s="207">
        <v>105.7</v>
      </c>
      <c r="H51" s="207">
        <v>105.36</v>
      </c>
      <c r="I51" s="207">
        <v>104.97</v>
      </c>
      <c r="J51" s="207">
        <v>104.97</v>
      </c>
      <c r="K51" s="207">
        <v>104.96</v>
      </c>
      <c r="L51" s="207">
        <v>105.29</v>
      </c>
      <c r="M51" s="207">
        <v>105.23</v>
      </c>
      <c r="N51" s="207">
        <v>105.08</v>
      </c>
      <c r="O51" s="207">
        <v>105.48</v>
      </c>
      <c r="P51" s="207">
        <v>105.91</v>
      </c>
      <c r="Q51" s="207">
        <v>106.58</v>
      </c>
      <c r="R51" s="207">
        <v>107.12</v>
      </c>
      <c r="S51" s="207">
        <v>107.76</v>
      </c>
      <c r="T51" s="207">
        <v>108.84</v>
      </c>
      <c r="U51" s="207">
        <v>108.78</v>
      </c>
      <c r="V51" s="207">
        <v>109.14</v>
      </c>
      <c r="W51" s="207">
        <v>109.62</v>
      </c>
      <c r="X51" s="207">
        <v>110.04</v>
      </c>
      <c r="Y51" s="207">
        <v>110.06</v>
      </c>
      <c r="Z51" s="207">
        <v>110.6</v>
      </c>
      <c r="AA51" s="207">
        <v>111.41</v>
      </c>
      <c r="AB51" s="207">
        <v>113.26</v>
      </c>
      <c r="AC51" s="207">
        <v>115.11</v>
      </c>
      <c r="AD51" s="207">
        <v>116.26</v>
      </c>
      <c r="AE51" s="207">
        <v>117.71</v>
      </c>
      <c r="AF51" s="207">
        <v>118.7</v>
      </c>
      <c r="AG51" s="207">
        <v>119.31</v>
      </c>
      <c r="AH51" s="207">
        <v>120.27</v>
      </c>
      <c r="AI51" s="207">
        <v>121.5</v>
      </c>
      <c r="AJ51" s="207">
        <v>122.63</v>
      </c>
      <c r="AK51" s="207">
        <v>123.51</v>
      </c>
      <c r="AL51" s="207">
        <v>124.46</v>
      </c>
      <c r="AM51" s="207">
        <v>126.03</v>
      </c>
    </row>
    <row r="52" spans="1:39" x14ac:dyDescent="0.25">
      <c r="A52">
        <v>46</v>
      </c>
      <c r="B52" t="s">
        <v>231</v>
      </c>
      <c r="C52" s="207">
        <v>133.6</v>
      </c>
      <c r="D52" s="207">
        <v>134.36000000000001</v>
      </c>
      <c r="E52" s="207">
        <v>134.77000000000001</v>
      </c>
      <c r="F52" s="207">
        <v>136.74</v>
      </c>
      <c r="G52" s="207">
        <v>137.91999999999999</v>
      </c>
      <c r="H52" s="207">
        <v>141.30000000000001</v>
      </c>
      <c r="I52" s="207">
        <v>140.72999999999999</v>
      </c>
      <c r="J52" s="207">
        <v>139.05000000000001</v>
      </c>
      <c r="K52" s="207">
        <v>139.22</v>
      </c>
      <c r="L52" s="207">
        <v>139.38999999999999</v>
      </c>
      <c r="M52" s="207">
        <v>139.68</v>
      </c>
      <c r="N52" s="207">
        <v>139.26</v>
      </c>
      <c r="O52" s="207">
        <v>138.96</v>
      </c>
      <c r="P52" s="207">
        <v>139.99</v>
      </c>
      <c r="Q52" s="207">
        <v>142.07</v>
      </c>
      <c r="R52" s="207">
        <v>142.05000000000001</v>
      </c>
      <c r="S52" s="207">
        <v>143.54</v>
      </c>
      <c r="T52" s="207">
        <v>144.61000000000001</v>
      </c>
      <c r="U52" s="207">
        <v>145.01</v>
      </c>
      <c r="V52" s="207">
        <v>146.44999999999999</v>
      </c>
      <c r="W52" s="207">
        <v>149.77000000000001</v>
      </c>
      <c r="X52" s="207">
        <v>150.63</v>
      </c>
      <c r="Y52" s="207">
        <v>152.04</v>
      </c>
      <c r="Z52" s="207">
        <v>152.72</v>
      </c>
      <c r="AA52" s="207">
        <v>154.31</v>
      </c>
      <c r="AB52" s="207">
        <v>157.38</v>
      </c>
      <c r="AC52" s="207">
        <v>160.82</v>
      </c>
      <c r="AD52" s="207">
        <v>159.72999999999999</v>
      </c>
      <c r="AE52" s="207">
        <v>162.05000000000001</v>
      </c>
      <c r="AF52" s="207">
        <v>168</v>
      </c>
      <c r="AG52" s="207">
        <v>167.86</v>
      </c>
      <c r="AH52" s="207">
        <v>170.55</v>
      </c>
      <c r="AI52" s="207">
        <v>175.31</v>
      </c>
      <c r="AJ52" s="207">
        <v>176.18</v>
      </c>
      <c r="AK52" s="207">
        <v>177.69</v>
      </c>
      <c r="AL52" s="207">
        <v>180.34</v>
      </c>
      <c r="AM52" s="207">
        <v>183.25</v>
      </c>
    </row>
    <row r="53" spans="1:39" x14ac:dyDescent="0.25">
      <c r="A53">
        <v>47</v>
      </c>
      <c r="B53" t="s">
        <v>232</v>
      </c>
      <c r="C53" s="207">
        <v>120.75</v>
      </c>
      <c r="D53" s="207">
        <v>119.75</v>
      </c>
      <c r="E53" s="207">
        <v>121.07</v>
      </c>
      <c r="F53" s="207">
        <v>127.1</v>
      </c>
      <c r="G53" s="207">
        <v>128.57</v>
      </c>
      <c r="H53" s="207">
        <v>126.91</v>
      </c>
      <c r="I53" s="207">
        <v>128.15</v>
      </c>
      <c r="J53" s="207">
        <v>127.64</v>
      </c>
      <c r="K53" s="207">
        <v>129.41999999999999</v>
      </c>
      <c r="L53" s="207">
        <v>128.91999999999999</v>
      </c>
      <c r="M53" s="207">
        <v>129.96</v>
      </c>
      <c r="N53" s="207">
        <v>127.37</v>
      </c>
      <c r="O53" s="207">
        <v>123.54</v>
      </c>
      <c r="P53" s="207">
        <v>124.7</v>
      </c>
      <c r="Q53" s="207">
        <v>125.85</v>
      </c>
      <c r="R53" s="207">
        <v>128.5</v>
      </c>
      <c r="S53" s="207">
        <v>129.41</v>
      </c>
      <c r="T53" s="207">
        <v>130.80000000000001</v>
      </c>
      <c r="U53" s="207">
        <v>134.69</v>
      </c>
      <c r="V53" s="207">
        <v>136.71</v>
      </c>
      <c r="W53" s="207">
        <v>151.88999999999999</v>
      </c>
      <c r="X53" s="207">
        <v>152.47</v>
      </c>
      <c r="Y53" s="207">
        <v>146.78</v>
      </c>
      <c r="Z53" s="207">
        <v>151.54</v>
      </c>
      <c r="AA53" s="207">
        <v>153.08000000000001</v>
      </c>
      <c r="AB53" s="207">
        <v>156.99</v>
      </c>
      <c r="AC53" s="207">
        <v>155.9</v>
      </c>
      <c r="AD53" s="207">
        <v>154.1</v>
      </c>
      <c r="AE53" s="207">
        <v>154.04</v>
      </c>
      <c r="AF53" s="207">
        <v>159.15</v>
      </c>
      <c r="AG53" s="207">
        <v>157.72</v>
      </c>
      <c r="AH53" s="207">
        <v>168.84</v>
      </c>
      <c r="AI53" s="207">
        <v>174.37</v>
      </c>
      <c r="AJ53" s="207">
        <v>178</v>
      </c>
      <c r="AK53" s="207">
        <v>190.11</v>
      </c>
      <c r="AL53" s="207">
        <v>192.72</v>
      </c>
      <c r="AM53" s="207">
        <v>190.2</v>
      </c>
    </row>
    <row r="54" spans="1:39" x14ac:dyDescent="0.25">
      <c r="A54">
        <v>48</v>
      </c>
      <c r="B54" t="s">
        <v>233</v>
      </c>
      <c r="C54" s="207">
        <v>124.8</v>
      </c>
      <c r="D54" s="207">
        <v>124.13500000000001</v>
      </c>
      <c r="E54" s="207">
        <v>125.53749999999999</v>
      </c>
      <c r="F54" s="207">
        <v>130.91</v>
      </c>
      <c r="G54" s="207">
        <v>132.73750000000001</v>
      </c>
      <c r="H54" s="207">
        <v>132.41250000000002</v>
      </c>
      <c r="I54" s="207">
        <v>131.08500000000001</v>
      </c>
      <c r="J54" s="207">
        <v>130.035</v>
      </c>
      <c r="K54" s="207">
        <v>131.23249999999999</v>
      </c>
      <c r="L54" s="207">
        <v>131.2225</v>
      </c>
      <c r="M54" s="207">
        <v>132.1825</v>
      </c>
      <c r="N54" s="207">
        <v>130.32</v>
      </c>
      <c r="O54" s="207">
        <v>128.66749999999999</v>
      </c>
      <c r="P54" s="207">
        <v>128.78749999999999</v>
      </c>
      <c r="Q54" s="207">
        <v>129.64250000000001</v>
      </c>
      <c r="R54" s="207">
        <v>130.20749999999998</v>
      </c>
      <c r="S54" s="207">
        <v>131.5625</v>
      </c>
      <c r="T54" s="207">
        <v>132.95499999999998</v>
      </c>
      <c r="U54" s="207">
        <v>132.9325</v>
      </c>
      <c r="V54" s="207">
        <v>134.92500000000001</v>
      </c>
      <c r="W54" s="207">
        <v>136.69499999999999</v>
      </c>
      <c r="X54" s="207">
        <v>136.53</v>
      </c>
      <c r="Y54" s="207">
        <v>137.48249999999999</v>
      </c>
      <c r="Z54" s="207">
        <v>139.9975</v>
      </c>
      <c r="AA54" s="207">
        <v>140.82</v>
      </c>
      <c r="AB54" s="207">
        <v>142.2225</v>
      </c>
      <c r="AC54" s="207">
        <v>143.32499999999999</v>
      </c>
      <c r="AD54" s="207">
        <v>144.72999999999999</v>
      </c>
      <c r="AE54" s="207">
        <v>145.1925</v>
      </c>
      <c r="AF54" s="207">
        <v>147.36750000000001</v>
      </c>
      <c r="AG54" s="207">
        <v>147.245</v>
      </c>
      <c r="AH54" s="207">
        <v>153.94999999999999</v>
      </c>
      <c r="AI54" s="207">
        <v>154.23500000000001</v>
      </c>
      <c r="AJ54" s="207">
        <v>155.97499999999999</v>
      </c>
      <c r="AK54" s="207">
        <v>158.91750000000002</v>
      </c>
      <c r="AL54" s="207">
        <v>162.73500000000001</v>
      </c>
      <c r="AM54" s="207">
        <v>163.435</v>
      </c>
    </row>
    <row r="55" spans="1:39" x14ac:dyDescent="0.25">
      <c r="A55">
        <v>49</v>
      </c>
      <c r="B55" t="s">
        <v>234</v>
      </c>
      <c r="C55" s="207">
        <v>828116</v>
      </c>
      <c r="D55" s="207">
        <v>877803</v>
      </c>
      <c r="E55" s="207">
        <v>877803</v>
      </c>
      <c r="F55" s="207">
        <v>877803</v>
      </c>
      <c r="G55" s="207">
        <v>877803</v>
      </c>
      <c r="H55" s="207">
        <v>877803</v>
      </c>
      <c r="I55" s="207">
        <v>877803</v>
      </c>
      <c r="J55" s="207">
        <v>877803</v>
      </c>
      <c r="K55" s="207">
        <v>877803</v>
      </c>
      <c r="L55" s="207">
        <v>877803</v>
      </c>
      <c r="M55" s="207">
        <v>877803</v>
      </c>
      <c r="N55" s="207">
        <v>877803</v>
      </c>
      <c r="O55" s="207">
        <v>877803</v>
      </c>
      <c r="P55" s="207">
        <v>908526</v>
      </c>
      <c r="Q55" s="207">
        <v>908526</v>
      </c>
      <c r="R55" s="207">
        <v>908526</v>
      </c>
      <c r="S55" s="207">
        <v>908526</v>
      </c>
      <c r="T55" s="207">
        <v>908526</v>
      </c>
      <c r="U55" s="207">
        <v>908526</v>
      </c>
      <c r="V55" s="207">
        <v>908526</v>
      </c>
      <c r="W55" s="207">
        <v>908526</v>
      </c>
      <c r="X55" s="207">
        <v>908526</v>
      </c>
      <c r="Y55" s="207">
        <v>908526</v>
      </c>
      <c r="Z55" s="207">
        <v>908526</v>
      </c>
      <c r="AA55" s="207">
        <v>908526</v>
      </c>
      <c r="AB55" s="207">
        <v>1000000</v>
      </c>
      <c r="AC55" s="207">
        <v>1000000</v>
      </c>
      <c r="AD55" s="207">
        <v>1000000</v>
      </c>
      <c r="AE55" s="207">
        <v>1000000</v>
      </c>
      <c r="AF55" s="207">
        <v>1000000</v>
      </c>
      <c r="AG55" s="207">
        <v>1000000</v>
      </c>
      <c r="AH55" s="207">
        <v>1000000</v>
      </c>
      <c r="AI55" s="207">
        <v>1000000</v>
      </c>
      <c r="AJ55" s="207">
        <v>1000000</v>
      </c>
      <c r="AK55" s="207">
        <v>1000000</v>
      </c>
      <c r="AL55" s="207">
        <v>1000000</v>
      </c>
      <c r="AM55" s="207">
        <v>1000000</v>
      </c>
    </row>
    <row r="56" spans="1:39" x14ac:dyDescent="0.25">
      <c r="A56">
        <v>50</v>
      </c>
    </row>
    <row r="57" spans="1:39" x14ac:dyDescent="0.25">
      <c r="A57">
        <v>51</v>
      </c>
      <c r="B57" s="219" t="s">
        <v>236</v>
      </c>
      <c r="C57" s="220"/>
      <c r="D57" s="220"/>
      <c r="E57" s="220"/>
      <c r="F57" s="220"/>
      <c r="G57" s="220"/>
      <c r="H57" s="220"/>
      <c r="I57" s="220"/>
      <c r="J57" s="220"/>
      <c r="K57" s="220"/>
      <c r="L57" s="220"/>
      <c r="M57" s="220"/>
      <c r="N57" s="220"/>
      <c r="O57" s="220"/>
      <c r="P57" s="220"/>
      <c r="Q57" s="220"/>
      <c r="R57" s="220"/>
      <c r="S57" s="220"/>
      <c r="T57" s="220"/>
      <c r="U57" s="220"/>
      <c r="V57" s="220"/>
      <c r="W57" s="220"/>
      <c r="X57" s="220"/>
      <c r="Y57" s="220"/>
      <c r="Z57" s="220"/>
      <c r="AA57" s="220"/>
      <c r="AB57" s="220"/>
      <c r="AC57" s="220"/>
      <c r="AD57" s="220"/>
      <c r="AE57" s="220"/>
      <c r="AF57" s="220"/>
      <c r="AG57" s="220"/>
      <c r="AH57" s="220"/>
      <c r="AI57" s="220"/>
      <c r="AJ57" s="220"/>
      <c r="AK57" s="220"/>
      <c r="AL57" s="220"/>
      <c r="AM57" s="220"/>
    </row>
    <row r="58" spans="1:39" x14ac:dyDescent="0.25">
      <c r="A58">
        <v>52</v>
      </c>
      <c r="O58" s="198">
        <v>3.0989583333333348E-2</v>
      </c>
    </row>
    <row r="59" spans="1:39" x14ac:dyDescent="0.25">
      <c r="A59">
        <v>53</v>
      </c>
      <c r="B59" t="s">
        <v>230</v>
      </c>
      <c r="C59" s="207">
        <v>8200.5350537826416</v>
      </c>
      <c r="D59" s="207">
        <v>8396.27716153455</v>
      </c>
      <c r="E59" s="207">
        <v>8367.0282425753503</v>
      </c>
      <c r="F59" s="207">
        <v>7826.531394188255</v>
      </c>
      <c r="G59" s="207">
        <v>7299.1249425753513</v>
      </c>
      <c r="H59" s="207">
        <v>7299.1249425753513</v>
      </c>
      <c r="I59" s="207">
        <v>7299.1249425753513</v>
      </c>
      <c r="J59" s="207">
        <v>7197.5247435724114</v>
      </c>
      <c r="K59" s="207">
        <v>7149.1436964281529</v>
      </c>
      <c r="L59" s="207">
        <v>7148.7513630948197</v>
      </c>
      <c r="M59" s="207">
        <v>7148.3816964281532</v>
      </c>
      <c r="N59" s="207">
        <v>7148.3551964281551</v>
      </c>
      <c r="O59" s="207">
        <v>7148.0373271887256</v>
      </c>
      <c r="P59" s="207">
        <v>7275.9793936310671</v>
      </c>
      <c r="Q59" s="207">
        <v>7413.1154159525831</v>
      </c>
      <c r="R59" s="207">
        <v>7563.1216659525826</v>
      </c>
      <c r="S59" s="207">
        <v>7550.6043830597055</v>
      </c>
      <c r="T59" s="207">
        <v>7550.6043830597055</v>
      </c>
      <c r="U59" s="207">
        <v>7550.6472228142247</v>
      </c>
      <c r="V59" s="207">
        <v>7550.5764228142252</v>
      </c>
      <c r="W59" s="207">
        <v>7551.0410957071026</v>
      </c>
      <c r="X59" s="207">
        <v>7700.8300957071024</v>
      </c>
      <c r="Y59" s="207">
        <v>7700.8300957071024</v>
      </c>
      <c r="Z59" s="207">
        <v>7700.8300957071024</v>
      </c>
      <c r="AA59" s="207">
        <v>7880.9360957071021</v>
      </c>
      <c r="AB59" s="207">
        <v>8050.9795979140117</v>
      </c>
      <c r="AC59" s="207">
        <v>8005.8951047509845</v>
      </c>
      <c r="AD59" s="207">
        <v>8005.9418699444705</v>
      </c>
      <c r="AE59" s="207">
        <v>8005.9418699444705</v>
      </c>
      <c r="AF59" s="207">
        <v>8005.9418699444705</v>
      </c>
      <c r="AG59" s="207">
        <v>8005.9418699444705</v>
      </c>
      <c r="AH59" s="207">
        <v>8156.0177204801912</v>
      </c>
      <c r="AI59" s="207">
        <v>8156.0177204801912</v>
      </c>
      <c r="AJ59" s="207">
        <v>8156.0199999999995</v>
      </c>
      <c r="AK59" s="207">
        <v>8156.4398899480857</v>
      </c>
      <c r="AL59" s="207">
        <v>8156.4348899480847</v>
      </c>
      <c r="AM59" s="207">
        <v>8156.3663899480853</v>
      </c>
    </row>
    <row r="60" spans="1:39" x14ac:dyDescent="0.25">
      <c r="A60">
        <v>54</v>
      </c>
      <c r="B60" s="222" t="s">
        <v>226</v>
      </c>
      <c r="C60" s="207">
        <v>103.8</v>
      </c>
      <c r="D60" s="207">
        <v>104.24</v>
      </c>
      <c r="E60" s="207">
        <v>104.94</v>
      </c>
      <c r="F60" s="207">
        <v>105.53</v>
      </c>
      <c r="G60" s="207">
        <v>105.7</v>
      </c>
      <c r="H60" s="207">
        <v>105.36</v>
      </c>
      <c r="I60" s="207">
        <v>104.97</v>
      </c>
      <c r="J60" s="207">
        <v>104.97</v>
      </c>
      <c r="K60" s="207">
        <v>104.96</v>
      </c>
      <c r="L60" s="207">
        <v>105.29</v>
      </c>
      <c r="M60" s="207">
        <v>105.23</v>
      </c>
      <c r="N60" s="207">
        <v>105.08</v>
      </c>
      <c r="O60" s="207">
        <v>105.48</v>
      </c>
      <c r="P60" s="207">
        <v>105.91</v>
      </c>
      <c r="Q60" s="207">
        <v>106.58</v>
      </c>
      <c r="R60" s="207">
        <v>107.12</v>
      </c>
      <c r="S60" s="207">
        <v>107.76</v>
      </c>
      <c r="T60" s="207">
        <v>108.84</v>
      </c>
      <c r="U60" s="207">
        <v>108.78</v>
      </c>
      <c r="V60" s="207">
        <v>109.14</v>
      </c>
      <c r="W60" s="207">
        <v>109.62</v>
      </c>
      <c r="X60" s="207">
        <v>110.04</v>
      </c>
      <c r="Y60" s="207">
        <v>110.06</v>
      </c>
      <c r="Z60" s="207">
        <v>110.6</v>
      </c>
      <c r="AA60" s="207">
        <v>111.41</v>
      </c>
      <c r="AB60" s="207">
        <v>113.26</v>
      </c>
      <c r="AC60" s="207">
        <v>115.11</v>
      </c>
      <c r="AD60" s="207">
        <v>116.26</v>
      </c>
      <c r="AE60" s="207">
        <v>117.71</v>
      </c>
      <c r="AF60" s="207">
        <v>118.7</v>
      </c>
      <c r="AG60" s="207">
        <v>119.31</v>
      </c>
      <c r="AH60" s="207">
        <v>120.27</v>
      </c>
      <c r="AI60" s="207">
        <v>121.5</v>
      </c>
      <c r="AJ60" s="207">
        <v>122.63</v>
      </c>
      <c r="AK60" s="207">
        <v>123.51</v>
      </c>
      <c r="AL60" s="207">
        <v>124.46</v>
      </c>
      <c r="AM60" s="207">
        <v>126.03</v>
      </c>
    </row>
    <row r="61" spans="1:39" x14ac:dyDescent="0.25">
      <c r="A61">
        <v>55</v>
      </c>
      <c r="B61" t="s">
        <v>231</v>
      </c>
      <c r="C61" s="207">
        <v>133.6</v>
      </c>
      <c r="D61" s="207">
        <v>134.36000000000001</v>
      </c>
      <c r="E61" s="207">
        <v>134.77000000000001</v>
      </c>
      <c r="F61" s="207">
        <v>136.74</v>
      </c>
      <c r="G61" s="207">
        <v>137.91999999999999</v>
      </c>
      <c r="H61" s="207">
        <v>141.30000000000001</v>
      </c>
      <c r="I61" s="207">
        <v>140.72999999999999</v>
      </c>
      <c r="J61" s="207">
        <v>139.05000000000001</v>
      </c>
      <c r="K61" s="207">
        <v>139.22</v>
      </c>
      <c r="L61" s="207">
        <v>139.38999999999999</v>
      </c>
      <c r="M61" s="207">
        <v>139.68</v>
      </c>
      <c r="N61" s="207">
        <v>139.26</v>
      </c>
      <c r="O61" s="207">
        <v>138.96</v>
      </c>
      <c r="P61" s="207">
        <v>139.99</v>
      </c>
      <c r="Q61" s="207">
        <v>142.07</v>
      </c>
      <c r="R61" s="207">
        <v>142.05000000000001</v>
      </c>
      <c r="S61" s="207">
        <v>143.54</v>
      </c>
      <c r="T61" s="207">
        <v>144.61000000000001</v>
      </c>
      <c r="U61" s="207">
        <v>145.01</v>
      </c>
      <c r="V61" s="207">
        <v>146.44999999999999</v>
      </c>
      <c r="W61" s="207">
        <v>149.77000000000001</v>
      </c>
      <c r="X61" s="207">
        <v>150.63</v>
      </c>
      <c r="Y61" s="207">
        <v>152.04</v>
      </c>
      <c r="Z61" s="207">
        <v>152.72</v>
      </c>
      <c r="AA61" s="207">
        <v>154.31</v>
      </c>
      <c r="AB61" s="207">
        <v>157.38</v>
      </c>
      <c r="AC61" s="207">
        <v>160.82</v>
      </c>
      <c r="AD61" s="207">
        <v>159.72999999999999</v>
      </c>
      <c r="AE61" s="207">
        <v>162.05000000000001</v>
      </c>
      <c r="AF61" s="207">
        <v>168</v>
      </c>
      <c r="AG61" s="207">
        <v>167.86</v>
      </c>
      <c r="AH61" s="207">
        <v>170.55</v>
      </c>
      <c r="AI61" s="207">
        <v>175.31</v>
      </c>
      <c r="AJ61" s="207">
        <v>176.18</v>
      </c>
      <c r="AK61" s="207">
        <v>177.69</v>
      </c>
      <c r="AL61" s="207">
        <v>180.34</v>
      </c>
      <c r="AM61" s="207">
        <v>183.25</v>
      </c>
    </row>
    <row r="62" spans="1:39" x14ac:dyDescent="0.25">
      <c r="A62">
        <v>56</v>
      </c>
      <c r="B62" t="s">
        <v>232</v>
      </c>
      <c r="C62" s="207">
        <v>120.75</v>
      </c>
      <c r="D62" s="207">
        <v>119.75</v>
      </c>
      <c r="E62" s="207">
        <v>121.07</v>
      </c>
      <c r="F62" s="207">
        <v>127.1</v>
      </c>
      <c r="G62" s="207">
        <v>128.57</v>
      </c>
      <c r="H62" s="207">
        <v>126.91</v>
      </c>
      <c r="I62" s="207">
        <v>128.15</v>
      </c>
      <c r="J62" s="207">
        <v>127.64</v>
      </c>
      <c r="K62" s="207">
        <v>129.41999999999999</v>
      </c>
      <c r="L62" s="207">
        <v>128.91999999999999</v>
      </c>
      <c r="M62" s="207">
        <v>129.96</v>
      </c>
      <c r="N62" s="207">
        <v>127.37</v>
      </c>
      <c r="O62" s="207">
        <v>123.54</v>
      </c>
      <c r="P62" s="207">
        <v>124.7</v>
      </c>
      <c r="Q62" s="207">
        <v>125.85</v>
      </c>
      <c r="R62" s="207">
        <v>128.5</v>
      </c>
      <c r="S62" s="207">
        <v>129.41</v>
      </c>
      <c r="T62" s="207">
        <v>130.80000000000001</v>
      </c>
      <c r="U62" s="207">
        <v>134.69</v>
      </c>
      <c r="V62" s="207">
        <v>136.71</v>
      </c>
      <c r="W62" s="207">
        <v>151.88999999999999</v>
      </c>
      <c r="X62" s="207">
        <v>152.47</v>
      </c>
      <c r="Y62" s="207">
        <v>146.78</v>
      </c>
      <c r="Z62" s="207">
        <v>151.54</v>
      </c>
      <c r="AA62" s="207">
        <v>153.08000000000001</v>
      </c>
      <c r="AB62" s="207">
        <v>156.99</v>
      </c>
      <c r="AC62" s="207">
        <v>155.9</v>
      </c>
      <c r="AD62" s="207">
        <v>154.1</v>
      </c>
      <c r="AE62" s="207">
        <v>154.04</v>
      </c>
      <c r="AF62" s="207">
        <v>159.15</v>
      </c>
      <c r="AG62" s="207">
        <v>157.72</v>
      </c>
      <c r="AH62" s="207">
        <v>168.84</v>
      </c>
      <c r="AI62" s="207">
        <v>174.37</v>
      </c>
      <c r="AJ62" s="207">
        <v>178</v>
      </c>
      <c r="AK62" s="207">
        <v>190.11</v>
      </c>
      <c r="AL62" s="207">
        <v>192.72</v>
      </c>
      <c r="AM62" s="207">
        <v>190.2</v>
      </c>
    </row>
    <row r="63" spans="1:39" x14ac:dyDescent="0.25">
      <c r="A63">
        <v>57</v>
      </c>
      <c r="B63" t="s">
        <v>233</v>
      </c>
      <c r="C63" s="207">
        <v>124.8</v>
      </c>
      <c r="D63" s="207">
        <v>124.13500000000001</v>
      </c>
      <c r="E63" s="207">
        <v>125.53749999999999</v>
      </c>
      <c r="F63" s="207">
        <v>130.91</v>
      </c>
      <c r="G63" s="207">
        <v>132.73750000000001</v>
      </c>
      <c r="H63" s="207">
        <v>132.41250000000002</v>
      </c>
      <c r="I63" s="207">
        <v>131.08500000000001</v>
      </c>
      <c r="J63" s="207">
        <v>130.035</v>
      </c>
      <c r="K63" s="207">
        <v>131.23249999999999</v>
      </c>
      <c r="L63" s="207">
        <v>131.2225</v>
      </c>
      <c r="M63" s="207">
        <v>132.1825</v>
      </c>
      <c r="N63" s="207">
        <v>130.32</v>
      </c>
      <c r="O63" s="207">
        <v>128.66749999999999</v>
      </c>
      <c r="P63" s="207">
        <v>128.78749999999999</v>
      </c>
      <c r="Q63" s="207">
        <v>129.64250000000001</v>
      </c>
      <c r="R63" s="207">
        <v>130.20749999999998</v>
      </c>
      <c r="S63" s="207">
        <v>131.5625</v>
      </c>
      <c r="T63" s="207">
        <v>132.95499999999998</v>
      </c>
      <c r="U63" s="207">
        <v>132.9325</v>
      </c>
      <c r="V63" s="207">
        <v>134.92500000000001</v>
      </c>
      <c r="W63" s="207">
        <v>136.69499999999999</v>
      </c>
      <c r="X63" s="207">
        <v>136.53</v>
      </c>
      <c r="Y63" s="207">
        <v>137.48249999999999</v>
      </c>
      <c r="Z63" s="207">
        <v>139.9975</v>
      </c>
      <c r="AA63" s="207">
        <v>140.82</v>
      </c>
      <c r="AB63" s="207">
        <v>142.2225</v>
      </c>
      <c r="AC63" s="207">
        <v>143.32499999999999</v>
      </c>
      <c r="AD63" s="207">
        <v>144.72999999999999</v>
      </c>
      <c r="AE63" s="207">
        <v>145.1925</v>
      </c>
      <c r="AF63" s="207">
        <v>147.36750000000001</v>
      </c>
      <c r="AG63" s="207">
        <v>147.245</v>
      </c>
      <c r="AH63" s="207">
        <v>153.94999999999999</v>
      </c>
      <c r="AI63" s="207">
        <v>154.23500000000001</v>
      </c>
      <c r="AJ63" s="207">
        <v>155.97499999999999</v>
      </c>
      <c r="AK63" s="207">
        <v>158.91750000000002</v>
      </c>
      <c r="AL63" s="207">
        <v>162.73500000000001</v>
      </c>
      <c r="AM63" s="207">
        <v>163.435</v>
      </c>
    </row>
    <row r="64" spans="1:39" x14ac:dyDescent="0.25">
      <c r="A64">
        <v>58</v>
      </c>
      <c r="B64" t="s">
        <v>234</v>
      </c>
      <c r="C64" s="207">
        <v>828116</v>
      </c>
      <c r="D64" s="207">
        <v>877803</v>
      </c>
      <c r="E64" s="207">
        <v>877803</v>
      </c>
      <c r="F64" s="207">
        <v>877803</v>
      </c>
      <c r="G64" s="207">
        <v>877803</v>
      </c>
      <c r="H64" s="207">
        <v>877803</v>
      </c>
      <c r="I64" s="207">
        <v>877803</v>
      </c>
      <c r="J64" s="207">
        <v>877803</v>
      </c>
      <c r="K64" s="207">
        <v>877803</v>
      </c>
      <c r="L64" s="207">
        <v>877803</v>
      </c>
      <c r="M64" s="207">
        <v>877803</v>
      </c>
      <c r="N64" s="207">
        <v>877803</v>
      </c>
      <c r="O64" s="207">
        <v>877803</v>
      </c>
      <c r="P64" s="207">
        <v>908526</v>
      </c>
      <c r="Q64" s="207">
        <v>908526</v>
      </c>
      <c r="R64" s="207">
        <v>908526</v>
      </c>
      <c r="S64" s="207">
        <v>908526</v>
      </c>
      <c r="T64" s="207">
        <v>908526</v>
      </c>
      <c r="U64" s="207">
        <v>908526</v>
      </c>
      <c r="V64" s="207">
        <v>908526</v>
      </c>
      <c r="W64" s="207">
        <v>908526</v>
      </c>
      <c r="X64" s="207">
        <v>908526</v>
      </c>
      <c r="Y64" s="207">
        <v>908526</v>
      </c>
      <c r="Z64" s="207">
        <v>908526</v>
      </c>
      <c r="AA64" s="207">
        <v>908526</v>
      </c>
      <c r="AB64" s="207">
        <v>1000000</v>
      </c>
      <c r="AC64" s="207">
        <v>1000000</v>
      </c>
      <c r="AD64" s="207">
        <v>1000000</v>
      </c>
      <c r="AE64" s="207">
        <v>1000000</v>
      </c>
      <c r="AF64" s="207">
        <v>1000000</v>
      </c>
      <c r="AG64" s="207">
        <v>1000000</v>
      </c>
      <c r="AH64" s="207">
        <v>1000000</v>
      </c>
      <c r="AI64" s="207">
        <v>1000000</v>
      </c>
      <c r="AJ64" s="207">
        <v>1000000</v>
      </c>
      <c r="AK64" s="207">
        <v>1000000</v>
      </c>
      <c r="AL64" s="207">
        <v>1000000</v>
      </c>
      <c r="AM64" s="207">
        <v>1000000</v>
      </c>
    </row>
    <row r="86" spans="5:5" x14ac:dyDescent="0.25">
      <c r="E86"/>
    </row>
    <row r="87" spans="5:5" x14ac:dyDescent="0.25">
      <c r="E87"/>
    </row>
    <row r="88" spans="5:5" x14ac:dyDescent="0.25">
      <c r="E88"/>
    </row>
    <row r="89" spans="5:5" x14ac:dyDescent="0.25">
      <c r="E89"/>
    </row>
    <row r="90" spans="5:5" x14ac:dyDescent="0.25">
      <c r="E90"/>
    </row>
    <row r="91" spans="5:5" x14ac:dyDescent="0.25">
      <c r="E91"/>
    </row>
    <row r="92" spans="5:5" x14ac:dyDescent="0.25">
      <c r="E92"/>
    </row>
    <row r="93" spans="5:5" x14ac:dyDescent="0.25">
      <c r="E93"/>
    </row>
    <row r="94" spans="5:5" x14ac:dyDescent="0.25">
      <c r="E94"/>
    </row>
    <row r="95" spans="5:5" x14ac:dyDescent="0.25">
      <c r="E95"/>
    </row>
  </sheetData>
  <pageMargins left="0.7" right="0.7" top="0.75" bottom="0.75" header="0.3" footer="0.3"/>
  <legacy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C00000"/>
  </sheetPr>
  <dimension ref="A1:AD7"/>
  <sheetViews>
    <sheetView zoomScaleNormal="100" workbookViewId="0">
      <selection activeCell="A9" sqref="A9"/>
    </sheetView>
  </sheetViews>
  <sheetFormatPr baseColWidth="10" defaultColWidth="11.42578125" defaultRowHeight="14.25" x14ac:dyDescent="0.2"/>
  <cols>
    <col min="1" max="1" width="50.7109375" style="28" customWidth="1"/>
    <col min="2" max="2" width="28.85546875" style="28" customWidth="1"/>
    <col min="3" max="3" width="20.7109375" style="28" customWidth="1"/>
    <col min="4" max="4" width="16.7109375" style="28" customWidth="1"/>
    <col min="5" max="5" width="14.42578125" style="28" bestFit="1" customWidth="1"/>
    <col min="6" max="7" width="12.140625" style="28" bestFit="1" customWidth="1"/>
    <col min="8" max="23" width="12.140625" style="28" customWidth="1"/>
    <col min="24" max="28" width="12.140625" style="28" bestFit="1" customWidth="1"/>
    <col min="29" max="29" width="14.42578125" style="28" customWidth="1"/>
    <col min="30" max="30" width="12.85546875" style="28" customWidth="1"/>
    <col min="31" max="16384" width="11.42578125" style="28"/>
  </cols>
  <sheetData>
    <row r="1" spans="1:30" ht="15.75" thickBot="1" x14ac:dyDescent="0.3">
      <c r="A1" s="47" t="s">
        <v>170</v>
      </c>
      <c r="B1" s="48">
        <v>43678</v>
      </c>
      <c r="C1" s="48">
        <v>43709</v>
      </c>
      <c r="D1" s="48">
        <v>43739</v>
      </c>
      <c r="E1" s="48">
        <v>43770</v>
      </c>
      <c r="F1" s="48">
        <v>43800</v>
      </c>
      <c r="G1" s="48">
        <v>43831</v>
      </c>
      <c r="H1" s="48">
        <v>43862</v>
      </c>
      <c r="I1" s="48">
        <v>43891</v>
      </c>
      <c r="J1" s="48">
        <v>43922</v>
      </c>
      <c r="K1" s="48">
        <v>43952</v>
      </c>
      <c r="L1" s="48">
        <v>43983</v>
      </c>
      <c r="M1" s="48">
        <v>44013</v>
      </c>
      <c r="N1" s="48">
        <v>44044</v>
      </c>
      <c r="O1" s="48">
        <v>44075</v>
      </c>
      <c r="P1" s="48">
        <v>44105</v>
      </c>
      <c r="Q1" s="48">
        <v>44136</v>
      </c>
      <c r="R1" s="48">
        <v>44166</v>
      </c>
      <c r="S1" s="48">
        <v>44197</v>
      </c>
      <c r="T1" s="48">
        <v>44228</v>
      </c>
      <c r="U1" s="48">
        <v>44256</v>
      </c>
      <c r="V1" s="48">
        <v>44287</v>
      </c>
      <c r="W1" s="48">
        <v>44317</v>
      </c>
      <c r="X1" s="48">
        <v>44348</v>
      </c>
      <c r="Y1" s="48">
        <v>44378</v>
      </c>
      <c r="Z1" s="48">
        <v>44409</v>
      </c>
      <c r="AA1" s="48">
        <v>44440</v>
      </c>
      <c r="AB1" s="48">
        <v>44470</v>
      </c>
      <c r="AC1" s="48">
        <v>44501</v>
      </c>
      <c r="AD1" s="48">
        <v>44531</v>
      </c>
    </row>
    <row r="2" spans="1:30" x14ac:dyDescent="0.2">
      <c r="A2" s="43" t="s">
        <v>36</v>
      </c>
      <c r="B2" s="49">
        <v>2895.6661189161582</v>
      </c>
      <c r="C2" s="49">
        <v>2895.6661189161582</v>
      </c>
      <c r="D2" s="50">
        <v>2895.6661189161582</v>
      </c>
      <c r="E2" s="50">
        <v>2895.6661189161582</v>
      </c>
      <c r="F2" s="50">
        <v>2895.6661189161582</v>
      </c>
      <c r="G2" s="50">
        <v>2895.6661189161582</v>
      </c>
      <c r="H2" s="50">
        <v>2895.6661189161582</v>
      </c>
      <c r="I2" s="50">
        <v>2895.6661189161582</v>
      </c>
      <c r="J2" s="50">
        <v>2895.6661189161582</v>
      </c>
      <c r="K2" s="50">
        <v>2895.6661189161582</v>
      </c>
      <c r="L2" s="50">
        <v>2895.6661189161582</v>
      </c>
      <c r="M2" s="50">
        <v>2895.6661189161582</v>
      </c>
      <c r="N2" s="50">
        <v>2925.1884872163437</v>
      </c>
      <c r="O2" s="50">
        <v>2925.1884872163437</v>
      </c>
      <c r="P2" s="50">
        <v>2925.1884872163437</v>
      </c>
      <c r="Q2" s="50">
        <v>2925.1884872163437</v>
      </c>
      <c r="R2" s="50">
        <v>2925.1884872163437</v>
      </c>
      <c r="S2" s="50">
        <v>2925.1884872163437</v>
      </c>
      <c r="T2" s="50">
        <v>2925.1884872163437</v>
      </c>
      <c r="U2" s="50">
        <v>2925.1884872163437</v>
      </c>
      <c r="V2" s="50">
        <v>2925.1884872163437</v>
      </c>
      <c r="W2" s="50">
        <v>2925.1884872163437</v>
      </c>
      <c r="X2" s="50">
        <v>3511.08</v>
      </c>
      <c r="Y2" s="50">
        <v>3511.08</v>
      </c>
      <c r="Z2" s="50">
        <v>3511.08</v>
      </c>
      <c r="AA2" s="50">
        <v>3676.8604898196054</v>
      </c>
      <c r="AB2" s="50">
        <v>3676.8604898196054</v>
      </c>
      <c r="AC2" s="50">
        <v>3676.8604898196099</v>
      </c>
      <c r="AD2" s="50">
        <v>3676.8604898196099</v>
      </c>
    </row>
    <row r="3" spans="1:30" x14ac:dyDescent="0.2">
      <c r="A3" s="44" t="s">
        <v>93</v>
      </c>
      <c r="B3" s="51">
        <v>2537.5452832651558</v>
      </c>
      <c r="C3" s="51">
        <v>2656.4751882514333</v>
      </c>
      <c r="D3" s="52">
        <v>2656.4751882514333</v>
      </c>
      <c r="E3" s="52">
        <v>2656.4751882514333</v>
      </c>
      <c r="F3" s="52">
        <v>2656.4751882514333</v>
      </c>
      <c r="G3" s="52">
        <v>2656.4751882514333</v>
      </c>
      <c r="H3" s="52">
        <v>2656.4751882514333</v>
      </c>
      <c r="I3" s="52">
        <v>2656.4751882514333</v>
      </c>
      <c r="J3" s="52">
        <v>2656.4751882514333</v>
      </c>
      <c r="K3" s="52">
        <v>2656.4751882514333</v>
      </c>
      <c r="L3" s="52">
        <v>2656.4751882514333</v>
      </c>
      <c r="M3" s="52">
        <v>2656.4751882514333</v>
      </c>
      <c r="N3" s="52">
        <v>2656.4751882514333</v>
      </c>
      <c r="O3" s="52">
        <v>2698.45</v>
      </c>
      <c r="P3" s="52">
        <v>2698.45</v>
      </c>
      <c r="Q3" s="52">
        <v>2698.45</v>
      </c>
      <c r="R3" s="52">
        <v>2698.45</v>
      </c>
      <c r="S3" s="52">
        <v>2698.45</v>
      </c>
      <c r="T3" s="52">
        <v>2698.4509790504762</v>
      </c>
      <c r="U3" s="52">
        <v>2698.4509790504762</v>
      </c>
      <c r="V3" s="52">
        <v>2698.4509790504762</v>
      </c>
      <c r="W3" s="52">
        <v>2698.4509790504762</v>
      </c>
      <c r="X3" s="52">
        <v>2821.31</v>
      </c>
      <c r="Y3" s="52">
        <v>2821.31</v>
      </c>
      <c r="Z3" s="52">
        <v>2821.31</v>
      </c>
      <c r="AA3" s="52">
        <v>2954.6553922860548</v>
      </c>
      <c r="AB3" s="52">
        <v>2954.6553922860548</v>
      </c>
      <c r="AC3" s="52">
        <v>2954.6553922860498</v>
      </c>
      <c r="AD3" s="52">
        <v>2954.6553922860498</v>
      </c>
    </row>
    <row r="4" spans="1:30" x14ac:dyDescent="0.2">
      <c r="A4" s="45" t="s">
        <v>8</v>
      </c>
      <c r="B4" s="51">
        <v>1590.2194542676148</v>
      </c>
      <c r="C4" s="51">
        <v>1590.2194542676148</v>
      </c>
      <c r="D4" s="52">
        <v>1590.2194542676148</v>
      </c>
      <c r="E4" s="52">
        <v>1590.2194542676148</v>
      </c>
      <c r="F4" s="52">
        <v>1590.2194542676148</v>
      </c>
      <c r="G4" s="52">
        <v>1590.2194542676148</v>
      </c>
      <c r="H4" s="52">
        <v>1677.94</v>
      </c>
      <c r="I4" s="52">
        <v>1677.94</v>
      </c>
      <c r="J4" s="52">
        <v>1677.94</v>
      </c>
      <c r="K4" s="52">
        <v>1677.94</v>
      </c>
      <c r="L4" s="52">
        <v>1677.94</v>
      </c>
      <c r="M4" s="52">
        <v>1677.94</v>
      </c>
      <c r="N4" s="52">
        <v>1677.94</v>
      </c>
      <c r="O4" s="52">
        <v>1677.94</v>
      </c>
      <c r="P4" s="52">
        <v>1677.94</v>
      </c>
      <c r="Q4" s="52">
        <v>1677.9393976129948</v>
      </c>
      <c r="R4" s="52">
        <v>1677.9393976129948</v>
      </c>
      <c r="S4" s="52">
        <v>1677.9393976129948</v>
      </c>
      <c r="T4" s="52">
        <v>1676.0395989037734</v>
      </c>
      <c r="U4" s="52">
        <v>1676.0395989037734</v>
      </c>
      <c r="V4" s="52">
        <v>1676.0395989037734</v>
      </c>
      <c r="W4" s="52">
        <v>1676.0395989037734</v>
      </c>
      <c r="X4" s="52">
        <v>1747.4</v>
      </c>
      <c r="Y4" s="52">
        <v>1747.4</v>
      </c>
      <c r="Z4" s="52">
        <v>1747.4</v>
      </c>
      <c r="AA4" s="52">
        <v>1826.5947265136019</v>
      </c>
      <c r="AB4" s="52">
        <v>1826.5947265136019</v>
      </c>
      <c r="AC4" s="52">
        <v>1826.5947265136001</v>
      </c>
      <c r="AD4" s="52">
        <v>1826.5947265136001</v>
      </c>
    </row>
    <row r="5" spans="1:30" x14ac:dyDescent="0.2">
      <c r="A5" s="45" t="s">
        <v>7</v>
      </c>
      <c r="B5" s="51">
        <v>1490.4226349801363</v>
      </c>
      <c r="C5" s="51">
        <v>1490.4226349801363</v>
      </c>
      <c r="D5" s="52">
        <v>1490.4226349801363</v>
      </c>
      <c r="E5" s="52">
        <v>1490.4226349801363</v>
      </c>
      <c r="F5" s="52">
        <v>1490.4226349801363</v>
      </c>
      <c r="G5" s="52">
        <v>1490.4226349801363</v>
      </c>
      <c r="H5" s="52">
        <v>1573.04</v>
      </c>
      <c r="I5" s="52">
        <v>1573.04</v>
      </c>
      <c r="J5" s="52">
        <v>1573.04</v>
      </c>
      <c r="K5" s="52">
        <v>1573.04</v>
      </c>
      <c r="L5" s="52">
        <v>1573.04</v>
      </c>
      <c r="M5" s="52">
        <v>1573.04</v>
      </c>
      <c r="N5" s="52">
        <v>1573.04</v>
      </c>
      <c r="O5" s="52">
        <v>1573.04</v>
      </c>
      <c r="P5" s="52">
        <v>1573.04</v>
      </c>
      <c r="Q5" s="52">
        <v>1573.036125687709</v>
      </c>
      <c r="R5" s="52">
        <v>1573.036125687709</v>
      </c>
      <c r="S5" s="52">
        <v>1573.036125687709</v>
      </c>
      <c r="T5" s="52">
        <v>1572.9214460648068</v>
      </c>
      <c r="U5" s="52">
        <v>1572.9214460648068</v>
      </c>
      <c r="V5" s="52">
        <v>1572.9214460648068</v>
      </c>
      <c r="W5" s="52">
        <v>1572.9214460648068</v>
      </c>
      <c r="X5" s="52">
        <v>1608.09</v>
      </c>
      <c r="Y5" s="52">
        <v>1608.09</v>
      </c>
      <c r="Z5" s="52">
        <v>1608.09</v>
      </c>
      <c r="AA5" s="52">
        <v>1680.1660221595121</v>
      </c>
      <c r="AB5" s="52">
        <v>1680.1660221595121</v>
      </c>
      <c r="AC5" s="52">
        <v>1680.16602215951</v>
      </c>
      <c r="AD5" s="52">
        <v>1680.16602215951</v>
      </c>
    </row>
    <row r="6" spans="1:30" ht="15" thickBot="1" x14ac:dyDescent="0.25">
      <c r="A6" s="46" t="s">
        <v>6</v>
      </c>
      <c r="B6" s="53">
        <v>1360.1625149847489</v>
      </c>
      <c r="C6" s="53">
        <v>1360.1625149847489</v>
      </c>
      <c r="D6" s="54">
        <v>1360.1625149847489</v>
      </c>
      <c r="E6" s="54">
        <v>1360.1625149847489</v>
      </c>
      <c r="F6" s="54">
        <v>1360.1625149847489</v>
      </c>
      <c r="G6" s="54">
        <v>1360.1625149847489</v>
      </c>
      <c r="H6" s="54">
        <v>1434.55</v>
      </c>
      <c r="I6" s="54">
        <v>1434.55</v>
      </c>
      <c r="J6" s="54">
        <v>1434.55</v>
      </c>
      <c r="K6" s="54">
        <v>1434.55</v>
      </c>
      <c r="L6" s="54">
        <v>1434.55</v>
      </c>
      <c r="M6" s="54">
        <v>1434.55</v>
      </c>
      <c r="N6" s="54">
        <v>1434.55</v>
      </c>
      <c r="O6" s="54">
        <v>1434.55</v>
      </c>
      <c r="P6" s="54">
        <v>1434.55</v>
      </c>
      <c r="Q6" s="54">
        <v>1434.5500362259977</v>
      </c>
      <c r="R6" s="54">
        <v>1434.5500362259977</v>
      </c>
      <c r="S6" s="54">
        <v>1434.5500362259977</v>
      </c>
      <c r="T6" s="54">
        <v>1439.577737145868</v>
      </c>
      <c r="U6" s="54">
        <v>1439.577737145868</v>
      </c>
      <c r="V6" s="54">
        <v>1439.577737145868</v>
      </c>
      <c r="W6" s="54">
        <v>1439.577737145868</v>
      </c>
      <c r="X6" s="54">
        <v>1407.9</v>
      </c>
      <c r="Y6" s="54">
        <v>1407.9</v>
      </c>
      <c r="Z6" s="54">
        <v>1407.9</v>
      </c>
      <c r="AA6" s="54">
        <v>1470.4476361468519</v>
      </c>
      <c r="AB6" s="54">
        <v>1470.4476361468519</v>
      </c>
      <c r="AC6" s="54">
        <v>1470.4476361468501</v>
      </c>
      <c r="AD6" s="54">
        <v>1470.4476361468501</v>
      </c>
    </row>
    <row r="7" spans="1:30" ht="15" customHeight="1" x14ac:dyDescent="0.2">
      <c r="A7" s="308"/>
      <c r="B7" s="309"/>
      <c r="C7" s="309"/>
      <c r="D7" s="310"/>
      <c r="E7" s="310"/>
      <c r="F7" s="310"/>
      <c r="G7" s="310"/>
      <c r="H7" s="310"/>
      <c r="I7" s="310"/>
      <c r="J7" s="310"/>
      <c r="K7" s="310"/>
      <c r="L7" s="310"/>
      <c r="M7" s="310"/>
      <c r="N7" s="310"/>
      <c r="O7" s="310"/>
      <c r="P7" s="310"/>
      <c r="Q7" s="310"/>
      <c r="R7" s="310"/>
      <c r="S7" s="310"/>
      <c r="T7" s="310"/>
      <c r="U7" s="310"/>
      <c r="V7" s="310"/>
      <c r="W7" s="310"/>
    </row>
  </sheetData>
  <mergeCells count="1">
    <mergeCell ref="A7:W7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0.59999389629810485"/>
  </sheetPr>
  <dimension ref="A1:JS26"/>
  <sheetViews>
    <sheetView showGridLines="0" zoomScale="70" zoomScaleNormal="70" workbookViewId="0">
      <pane xSplit="1" ySplit="1" topLeftCell="JC8" activePane="bottomRight" state="frozen"/>
      <selection activeCell="C31" sqref="C31"/>
      <selection pane="topRight" activeCell="C31" sqref="C31"/>
      <selection pane="bottomLeft" activeCell="C31" sqref="C31"/>
      <selection pane="bottomRight" activeCell="JR8" sqref="JR8:JS9"/>
    </sheetView>
  </sheetViews>
  <sheetFormatPr baseColWidth="10" defaultColWidth="11.42578125" defaultRowHeight="14.25" x14ac:dyDescent="0.2"/>
  <cols>
    <col min="1" max="1" width="57.85546875" style="13" customWidth="1"/>
    <col min="2" max="70" width="12.42578125" style="13" customWidth="1"/>
    <col min="71" max="72" width="12.42578125" style="13" hidden="1" customWidth="1"/>
    <col min="73" max="74" width="12.42578125" style="13" customWidth="1"/>
    <col min="75" max="76" width="12.42578125" style="36" customWidth="1"/>
    <col min="77" max="258" width="12.42578125" style="13" customWidth="1"/>
    <col min="259" max="259" width="12.7109375" style="13" customWidth="1"/>
    <col min="260" max="262" width="13.28515625" style="13" customWidth="1"/>
    <col min="263" max="268" width="11.42578125" style="13"/>
    <col min="269" max="269" width="12.28515625" style="13" bestFit="1" customWidth="1"/>
    <col min="270" max="277" width="12.85546875" style="13" bestFit="1" customWidth="1"/>
    <col min="278" max="16384" width="11.42578125" style="13"/>
  </cols>
  <sheetData>
    <row r="1" spans="1:279" ht="15" x14ac:dyDescent="0.25">
      <c r="A1" s="18" t="s">
        <v>61</v>
      </c>
      <c r="B1" s="1">
        <v>36831</v>
      </c>
      <c r="C1" s="1">
        <v>36861</v>
      </c>
      <c r="D1" s="1">
        <v>36892</v>
      </c>
      <c r="E1" s="1">
        <v>36923</v>
      </c>
      <c r="F1" s="1">
        <v>36951</v>
      </c>
      <c r="G1" s="1">
        <v>36982</v>
      </c>
      <c r="H1" s="1">
        <v>37012</v>
      </c>
      <c r="I1" s="1">
        <v>37043</v>
      </c>
      <c r="J1" s="1">
        <v>37073</v>
      </c>
      <c r="K1" s="1">
        <v>37104</v>
      </c>
      <c r="L1" s="1">
        <v>37135</v>
      </c>
      <c r="M1" s="1">
        <v>37165</v>
      </c>
      <c r="N1" s="1">
        <v>37196</v>
      </c>
      <c r="O1" s="1">
        <v>37226</v>
      </c>
      <c r="P1" s="1">
        <v>37257</v>
      </c>
      <c r="Q1" s="1">
        <v>37288</v>
      </c>
      <c r="R1" s="1">
        <v>37316</v>
      </c>
      <c r="S1" s="1">
        <v>37347</v>
      </c>
      <c r="T1" s="1">
        <v>37377</v>
      </c>
      <c r="U1" s="1">
        <v>37408</v>
      </c>
      <c r="V1" s="1">
        <v>37438</v>
      </c>
      <c r="W1" s="1">
        <v>37469</v>
      </c>
      <c r="X1" s="1">
        <v>37500</v>
      </c>
      <c r="Y1" s="1">
        <v>37530</v>
      </c>
      <c r="Z1" s="1">
        <v>37561</v>
      </c>
      <c r="AA1" s="1">
        <v>37591</v>
      </c>
      <c r="AB1" s="1">
        <v>37622</v>
      </c>
      <c r="AC1" s="1">
        <v>37653</v>
      </c>
      <c r="AD1" s="1">
        <v>37681</v>
      </c>
      <c r="AE1" s="1">
        <v>37712</v>
      </c>
      <c r="AF1" s="1">
        <v>37742</v>
      </c>
      <c r="AG1" s="1">
        <v>37773</v>
      </c>
      <c r="AH1" s="1">
        <v>37803</v>
      </c>
      <c r="AI1" s="1">
        <v>37834</v>
      </c>
      <c r="AJ1" s="1">
        <v>37865</v>
      </c>
      <c r="AK1" s="1">
        <v>37895</v>
      </c>
      <c r="AL1" s="1">
        <v>37926</v>
      </c>
      <c r="AM1" s="1">
        <v>37956</v>
      </c>
      <c r="AN1" s="1">
        <v>37987</v>
      </c>
      <c r="AO1" s="1">
        <v>38018</v>
      </c>
      <c r="AP1" s="1">
        <v>38047</v>
      </c>
      <c r="AQ1" s="1">
        <v>38078</v>
      </c>
      <c r="AR1" s="1">
        <v>38108</v>
      </c>
      <c r="AS1" s="1">
        <v>38139</v>
      </c>
      <c r="AT1" s="1">
        <v>38169</v>
      </c>
      <c r="AU1" s="1">
        <v>38200</v>
      </c>
      <c r="AV1" s="1">
        <v>38231</v>
      </c>
      <c r="AW1" s="1">
        <v>38261</v>
      </c>
      <c r="AX1" s="1">
        <v>38292</v>
      </c>
      <c r="AY1" s="1">
        <v>38322</v>
      </c>
      <c r="AZ1" s="1">
        <v>38353</v>
      </c>
      <c r="BA1" s="1">
        <v>38384</v>
      </c>
      <c r="BB1" s="1">
        <v>38412</v>
      </c>
      <c r="BC1" s="1">
        <v>38443</v>
      </c>
      <c r="BD1" s="1">
        <v>38473</v>
      </c>
      <c r="BE1" s="1">
        <v>38504</v>
      </c>
      <c r="BF1" s="1">
        <v>38534</v>
      </c>
      <c r="BG1" s="1">
        <v>38565</v>
      </c>
      <c r="BH1" s="1">
        <v>38596</v>
      </c>
      <c r="BI1" s="1">
        <v>38626</v>
      </c>
      <c r="BJ1" s="1">
        <v>38657</v>
      </c>
      <c r="BK1" s="1">
        <v>38687</v>
      </c>
      <c r="BL1" s="1">
        <v>38718</v>
      </c>
      <c r="BM1" s="1">
        <v>38749</v>
      </c>
      <c r="BN1" s="1">
        <v>38777</v>
      </c>
      <c r="BO1" s="1">
        <v>38808</v>
      </c>
      <c r="BP1" s="1">
        <v>38838</v>
      </c>
      <c r="BQ1" s="1">
        <v>38869</v>
      </c>
      <c r="BR1" s="1">
        <v>38899</v>
      </c>
      <c r="BS1" s="1">
        <v>38930</v>
      </c>
      <c r="BT1" s="1">
        <v>38961</v>
      </c>
      <c r="BU1" s="1">
        <v>38991</v>
      </c>
      <c r="BV1" s="1">
        <v>39022</v>
      </c>
      <c r="BW1" s="1">
        <v>39052</v>
      </c>
      <c r="BX1" s="1">
        <v>39083</v>
      </c>
      <c r="BY1" s="1">
        <v>39114</v>
      </c>
      <c r="BZ1" s="1">
        <v>39142</v>
      </c>
      <c r="CA1" s="1">
        <v>39173</v>
      </c>
      <c r="CB1" s="1">
        <v>39203</v>
      </c>
      <c r="CC1" s="1">
        <v>39234</v>
      </c>
      <c r="CD1" s="1">
        <v>39264</v>
      </c>
      <c r="CE1" s="1">
        <v>39295</v>
      </c>
      <c r="CF1" s="1">
        <v>39326</v>
      </c>
      <c r="CG1" s="1">
        <v>39356</v>
      </c>
      <c r="CH1" s="1">
        <v>39387</v>
      </c>
      <c r="CI1" s="1">
        <v>39417</v>
      </c>
      <c r="CJ1" s="1">
        <v>39448</v>
      </c>
      <c r="CK1" s="1">
        <v>39479</v>
      </c>
      <c r="CL1" s="1">
        <v>39508</v>
      </c>
      <c r="CM1" s="1">
        <v>39539</v>
      </c>
      <c r="CN1" s="1">
        <v>39569</v>
      </c>
      <c r="CO1" s="1">
        <v>39600</v>
      </c>
      <c r="CP1" s="1">
        <v>39630</v>
      </c>
      <c r="CQ1" s="1">
        <v>39661</v>
      </c>
      <c r="CR1" s="1">
        <v>39692</v>
      </c>
      <c r="CS1" s="1">
        <v>39722</v>
      </c>
      <c r="CT1" s="1">
        <v>39753</v>
      </c>
      <c r="CU1" s="1">
        <v>39783</v>
      </c>
      <c r="CV1" s="1">
        <v>39814</v>
      </c>
      <c r="CW1" s="1">
        <v>39845</v>
      </c>
      <c r="CX1" s="1">
        <v>39873</v>
      </c>
      <c r="CY1" s="1">
        <v>39904</v>
      </c>
      <c r="CZ1" s="1">
        <v>39934</v>
      </c>
      <c r="DA1" s="1">
        <v>39965</v>
      </c>
      <c r="DB1" s="1">
        <v>39995</v>
      </c>
      <c r="DC1" s="1">
        <v>40026</v>
      </c>
      <c r="DD1" s="1">
        <v>40057</v>
      </c>
      <c r="DE1" s="1">
        <v>40087</v>
      </c>
      <c r="DF1" s="1">
        <v>40118</v>
      </c>
      <c r="DG1" s="1">
        <v>40148</v>
      </c>
      <c r="DH1" s="1">
        <v>40179</v>
      </c>
      <c r="DI1" s="1">
        <v>40210</v>
      </c>
      <c r="DJ1" s="1">
        <v>40238</v>
      </c>
      <c r="DK1" s="1">
        <v>40269</v>
      </c>
      <c r="DL1" s="1">
        <v>40299</v>
      </c>
      <c r="DM1" s="1">
        <v>40330</v>
      </c>
      <c r="DN1" s="1">
        <v>40360</v>
      </c>
      <c r="DO1" s="1">
        <v>40391</v>
      </c>
      <c r="DP1" s="1">
        <v>40422</v>
      </c>
      <c r="DQ1" s="1">
        <v>40452</v>
      </c>
      <c r="DR1" s="1">
        <v>40483</v>
      </c>
      <c r="DS1" s="1">
        <v>40513</v>
      </c>
      <c r="DT1" s="1">
        <v>40544</v>
      </c>
      <c r="DU1" s="1">
        <v>40575</v>
      </c>
      <c r="DV1" s="1">
        <v>40603</v>
      </c>
      <c r="DW1" s="1">
        <v>40634</v>
      </c>
      <c r="DX1" s="1">
        <v>40664</v>
      </c>
      <c r="DY1" s="1">
        <v>40695</v>
      </c>
      <c r="DZ1" s="1">
        <v>40725</v>
      </c>
      <c r="EA1" s="1">
        <v>40756</v>
      </c>
      <c r="EB1" s="1">
        <v>40787</v>
      </c>
      <c r="EC1" s="1">
        <v>40817</v>
      </c>
      <c r="ED1" s="1">
        <v>40848</v>
      </c>
      <c r="EE1" s="1">
        <v>40878</v>
      </c>
      <c r="EF1" s="1">
        <v>40909</v>
      </c>
      <c r="EG1" s="1">
        <v>40940</v>
      </c>
      <c r="EH1" s="1">
        <v>40969</v>
      </c>
      <c r="EI1" s="1">
        <v>41000</v>
      </c>
      <c r="EJ1" s="1">
        <v>41030</v>
      </c>
      <c r="EK1" s="1">
        <v>41061</v>
      </c>
      <c r="EL1" s="1">
        <v>41091</v>
      </c>
      <c r="EM1" s="1">
        <v>41122</v>
      </c>
      <c r="EN1" s="1">
        <v>41153</v>
      </c>
      <c r="EO1" s="1">
        <v>41183</v>
      </c>
      <c r="EP1" s="1">
        <v>41214</v>
      </c>
      <c r="EQ1" s="1">
        <v>41244</v>
      </c>
      <c r="ER1" s="1">
        <v>41275</v>
      </c>
      <c r="ES1" s="1">
        <v>41306</v>
      </c>
      <c r="ET1" s="1">
        <v>41334</v>
      </c>
      <c r="EU1" s="1">
        <v>41365</v>
      </c>
      <c r="EV1" s="1">
        <v>41395</v>
      </c>
      <c r="EW1" s="1">
        <v>41426</v>
      </c>
      <c r="EX1" s="1">
        <v>41456</v>
      </c>
      <c r="EY1" s="1">
        <v>41487</v>
      </c>
      <c r="EZ1" s="1">
        <v>41518</v>
      </c>
      <c r="FA1" s="1">
        <v>41548</v>
      </c>
      <c r="FB1" s="1">
        <v>41579</v>
      </c>
      <c r="FC1" s="1">
        <v>41609</v>
      </c>
      <c r="FD1" s="1">
        <v>41640</v>
      </c>
      <c r="FE1" s="1">
        <v>41671</v>
      </c>
      <c r="FF1" s="1">
        <v>41699</v>
      </c>
      <c r="FG1" s="1">
        <v>41730</v>
      </c>
      <c r="FH1" s="1">
        <v>41760</v>
      </c>
      <c r="FI1" s="1">
        <v>41791</v>
      </c>
      <c r="FJ1" s="1">
        <v>41821</v>
      </c>
      <c r="FK1" s="1">
        <v>41852</v>
      </c>
      <c r="FL1" s="1">
        <v>41883</v>
      </c>
      <c r="FM1" s="1">
        <v>41913</v>
      </c>
      <c r="FN1" s="1">
        <v>41944</v>
      </c>
      <c r="FO1" s="1">
        <v>41974</v>
      </c>
      <c r="FP1" s="1">
        <v>42005</v>
      </c>
      <c r="FQ1" s="1">
        <v>42036</v>
      </c>
      <c r="FR1" s="1">
        <v>42064</v>
      </c>
      <c r="FS1" s="1">
        <v>42095</v>
      </c>
      <c r="FT1" s="1">
        <v>42125</v>
      </c>
      <c r="FU1" s="1">
        <v>42156</v>
      </c>
      <c r="FV1" s="1">
        <v>42186</v>
      </c>
      <c r="FW1" s="1">
        <v>42217</v>
      </c>
      <c r="FX1" s="1">
        <v>42248</v>
      </c>
      <c r="FY1" s="1">
        <v>42278</v>
      </c>
      <c r="FZ1" s="1">
        <v>42309</v>
      </c>
      <c r="GA1" s="1">
        <v>42339</v>
      </c>
      <c r="GB1" s="1">
        <v>42370</v>
      </c>
      <c r="GC1" s="1">
        <v>42401</v>
      </c>
      <c r="GD1" s="1">
        <v>42430</v>
      </c>
      <c r="GE1" s="1">
        <v>42461</v>
      </c>
      <c r="GF1" s="1">
        <v>42491</v>
      </c>
      <c r="GG1" s="1">
        <v>42522</v>
      </c>
      <c r="GH1" s="1">
        <v>42552</v>
      </c>
      <c r="GI1" s="1">
        <v>42583</v>
      </c>
      <c r="GJ1" s="1">
        <v>42614</v>
      </c>
      <c r="GK1" s="1">
        <v>42644</v>
      </c>
      <c r="GL1" s="1">
        <v>42675</v>
      </c>
      <c r="GM1" s="1">
        <v>42705</v>
      </c>
      <c r="GN1" s="1">
        <v>42736</v>
      </c>
      <c r="GO1" s="1">
        <v>42767</v>
      </c>
      <c r="GP1" s="1">
        <v>42795</v>
      </c>
      <c r="GQ1" s="1">
        <v>42826</v>
      </c>
      <c r="GR1" s="1">
        <v>42856</v>
      </c>
      <c r="GS1" s="1">
        <v>42887</v>
      </c>
      <c r="GT1" s="1">
        <v>42917</v>
      </c>
      <c r="GU1" s="1">
        <v>42948</v>
      </c>
      <c r="GV1" s="1">
        <v>42979</v>
      </c>
      <c r="GW1" s="1">
        <v>43009</v>
      </c>
      <c r="GX1" s="1">
        <v>43040</v>
      </c>
      <c r="GY1" s="1">
        <v>43070</v>
      </c>
      <c r="GZ1" s="1">
        <v>43101</v>
      </c>
      <c r="HA1" s="1">
        <v>43132</v>
      </c>
      <c r="HB1" s="1">
        <v>43160</v>
      </c>
      <c r="HC1" s="1">
        <v>43191</v>
      </c>
      <c r="HD1" s="1">
        <v>43221</v>
      </c>
      <c r="HE1" s="1">
        <v>43252</v>
      </c>
      <c r="HF1" s="1">
        <v>43282</v>
      </c>
      <c r="HG1" s="1">
        <v>43313</v>
      </c>
      <c r="HH1" s="1">
        <v>43344</v>
      </c>
      <c r="HI1" s="1">
        <v>43374</v>
      </c>
      <c r="HJ1" s="1">
        <v>43405</v>
      </c>
      <c r="HK1" s="1">
        <v>43435</v>
      </c>
      <c r="HL1" s="1">
        <v>43466</v>
      </c>
      <c r="HM1" s="1">
        <v>43497</v>
      </c>
      <c r="HN1" s="1">
        <v>43525</v>
      </c>
      <c r="HO1" s="1">
        <v>43556</v>
      </c>
      <c r="HP1" s="1">
        <v>43586</v>
      </c>
      <c r="HQ1" s="1">
        <v>43617</v>
      </c>
      <c r="HR1" s="1">
        <v>43647</v>
      </c>
      <c r="HS1" s="1">
        <v>43678</v>
      </c>
      <c r="HT1" s="1">
        <v>43709</v>
      </c>
      <c r="HU1" s="1">
        <v>43739</v>
      </c>
      <c r="HV1" s="1">
        <v>43770</v>
      </c>
      <c r="HW1" s="1">
        <v>43800</v>
      </c>
      <c r="HX1" s="1">
        <v>43831</v>
      </c>
      <c r="HY1" s="1">
        <v>43862</v>
      </c>
      <c r="HZ1" s="1">
        <v>43891</v>
      </c>
      <c r="IA1" s="1">
        <v>43922</v>
      </c>
      <c r="IB1" s="1">
        <v>43952</v>
      </c>
      <c r="IC1" s="1">
        <v>43983</v>
      </c>
      <c r="ID1" s="1">
        <v>44013</v>
      </c>
      <c r="IE1" s="1">
        <v>44044</v>
      </c>
      <c r="IF1" s="1">
        <v>44075</v>
      </c>
      <c r="IG1" s="1">
        <v>44105</v>
      </c>
      <c r="IH1" s="1">
        <v>44136</v>
      </c>
      <c r="II1" s="1">
        <v>44166</v>
      </c>
      <c r="IJ1" s="1">
        <v>44197</v>
      </c>
      <c r="IK1" s="1">
        <v>44228</v>
      </c>
      <c r="IL1" s="1">
        <v>44256</v>
      </c>
      <c r="IM1" s="1">
        <v>44287</v>
      </c>
      <c r="IN1" s="1">
        <v>44317</v>
      </c>
      <c r="IO1" s="1">
        <v>44348</v>
      </c>
      <c r="IP1" s="1">
        <v>44378</v>
      </c>
      <c r="IQ1" s="1">
        <v>44409</v>
      </c>
      <c r="IR1" s="1">
        <v>44440</v>
      </c>
      <c r="IS1" s="1">
        <v>44470</v>
      </c>
      <c r="IT1" s="1">
        <v>44501</v>
      </c>
      <c r="IU1" s="1">
        <v>44531</v>
      </c>
      <c r="IV1" s="1">
        <v>44562</v>
      </c>
      <c r="IW1" s="1">
        <v>44593</v>
      </c>
      <c r="IX1" s="1">
        <v>44621</v>
      </c>
      <c r="IY1" s="1">
        <v>44652</v>
      </c>
      <c r="IZ1" s="1">
        <v>44682</v>
      </c>
      <c r="JA1" s="1">
        <v>44713</v>
      </c>
      <c r="JB1" s="1">
        <v>44743</v>
      </c>
      <c r="JC1" s="1">
        <v>44774</v>
      </c>
      <c r="JD1" s="1">
        <v>44805</v>
      </c>
      <c r="JE1" s="1">
        <v>44835</v>
      </c>
      <c r="JF1" s="1">
        <v>44866</v>
      </c>
      <c r="JG1" s="1">
        <v>44896</v>
      </c>
      <c r="JH1" s="1">
        <v>44927</v>
      </c>
      <c r="JI1" s="1">
        <v>44958</v>
      </c>
      <c r="JJ1" s="1">
        <v>44986</v>
      </c>
      <c r="JK1" s="1">
        <v>45017</v>
      </c>
      <c r="JL1" s="1">
        <v>45047</v>
      </c>
      <c r="JM1" s="1">
        <v>45078</v>
      </c>
      <c r="JN1" s="1">
        <v>45108</v>
      </c>
      <c r="JO1" s="1">
        <v>45139</v>
      </c>
      <c r="JP1" s="1">
        <v>45170</v>
      </c>
      <c r="JQ1" s="1">
        <v>45200</v>
      </c>
      <c r="JR1" s="1">
        <v>45231</v>
      </c>
      <c r="JS1" s="1">
        <v>45261</v>
      </c>
    </row>
    <row r="2" spans="1:279" ht="17.25" hidden="1" customHeight="1" x14ac:dyDescent="0.2">
      <c r="A2" s="101" t="s">
        <v>62</v>
      </c>
      <c r="B2" s="102">
        <v>2925.29</v>
      </c>
      <c r="C2" s="102">
        <v>2997.73</v>
      </c>
      <c r="D2" s="102">
        <v>3054.76</v>
      </c>
      <c r="E2" s="102">
        <v>3081.16</v>
      </c>
      <c r="F2" s="102">
        <v>3120.33</v>
      </c>
      <c r="G2" s="102">
        <v>3155.7</v>
      </c>
      <c r="H2" s="102">
        <v>3181.87</v>
      </c>
      <c r="I2" s="102">
        <v>3192.42</v>
      </c>
      <c r="J2" s="102">
        <v>3193.72</v>
      </c>
      <c r="K2" s="102">
        <v>3197.75</v>
      </c>
      <c r="L2" s="102">
        <v>3202.17</v>
      </c>
      <c r="M2" s="102">
        <v>3208.68</v>
      </c>
      <c r="N2" s="102">
        <v>3216.2</v>
      </c>
      <c r="O2" s="102">
        <v>3227.43</v>
      </c>
      <c r="P2" s="102">
        <v>3281.33</v>
      </c>
      <c r="Q2" s="102">
        <v>3300.69</v>
      </c>
      <c r="R2" s="102">
        <v>3328.82</v>
      </c>
      <c r="S2" s="102">
        <v>3348.4</v>
      </c>
      <c r="T2" s="102">
        <v>3384.62</v>
      </c>
      <c r="U2" s="102">
        <v>3397.45</v>
      </c>
      <c r="V2" s="102">
        <v>3406.96</v>
      </c>
      <c r="W2" s="102">
        <v>3416.49</v>
      </c>
      <c r="X2" s="102">
        <v>3433.73</v>
      </c>
      <c r="Y2" s="102">
        <v>3455.28</v>
      </c>
      <c r="Z2" s="102">
        <v>3477.48</v>
      </c>
      <c r="AA2" s="102">
        <v>3507</v>
      </c>
      <c r="AB2" s="102">
        <v>3566.12</v>
      </c>
      <c r="AC2" s="102">
        <v>3602.27</v>
      </c>
      <c r="AD2" s="102">
        <v>3663.43</v>
      </c>
      <c r="AE2" s="102">
        <v>3701.28</v>
      </c>
      <c r="AF2" s="102">
        <v>3732.98</v>
      </c>
      <c r="AG2" s="102">
        <v>3749.45</v>
      </c>
      <c r="AH2" s="102">
        <v>3756.34</v>
      </c>
      <c r="AI2" s="102">
        <v>3761.79</v>
      </c>
      <c r="AJ2" s="102">
        <v>3795.85</v>
      </c>
      <c r="AK2" s="102">
        <v>3814.89</v>
      </c>
      <c r="AL2" s="102">
        <v>3836.12</v>
      </c>
      <c r="AM2" s="102">
        <v>3856.89</v>
      </c>
      <c r="AN2" s="102">
        <v>3912.3</v>
      </c>
      <c r="AO2" s="102">
        <v>3931.03</v>
      </c>
      <c r="AP2" s="102">
        <v>3965.74</v>
      </c>
      <c r="AQ2" s="102">
        <v>3998.32</v>
      </c>
      <c r="AR2" s="102">
        <v>4019.34</v>
      </c>
      <c r="AS2" s="102">
        <v>4039.09</v>
      </c>
      <c r="AT2" s="102">
        <v>4070.59</v>
      </c>
      <c r="AU2" s="102">
        <v>4070.65</v>
      </c>
      <c r="AV2" s="102">
        <v>4074.46</v>
      </c>
      <c r="AW2" s="102">
        <v>4094.34</v>
      </c>
      <c r="AX2" s="102">
        <v>4110.0200000000004</v>
      </c>
      <c r="AY2" s="102">
        <v>4136.71</v>
      </c>
      <c r="AZ2" s="102">
        <v>4156.51</v>
      </c>
      <c r="BA2" s="102">
        <v>4240.33</v>
      </c>
      <c r="BB2" s="102">
        <v>4268.28</v>
      </c>
      <c r="BC2" s="102">
        <v>4309.25</v>
      </c>
      <c r="BD2" s="102">
        <v>4328.07</v>
      </c>
      <c r="BE2" s="102">
        <v>4346.37</v>
      </c>
      <c r="BF2" s="102">
        <v>4357.25</v>
      </c>
      <c r="BG2" s="102">
        <v>4361.17</v>
      </c>
      <c r="BH2" s="102">
        <v>4368.91</v>
      </c>
      <c r="BI2" s="102">
        <v>4390.5</v>
      </c>
      <c r="BJ2" s="102">
        <v>4399.74</v>
      </c>
      <c r="BK2" s="102">
        <v>4430.26</v>
      </c>
      <c r="BL2" s="102">
        <v>4445.75</v>
      </c>
      <c r="BM2" s="102">
        <v>4521.7</v>
      </c>
      <c r="BN2" s="102">
        <v>4553.71</v>
      </c>
      <c r="BO2" s="102">
        <v>4583.8</v>
      </c>
      <c r="BP2" s="102">
        <v>4609.6899999999996</v>
      </c>
      <c r="BQ2" s="102">
        <v>4632.1499999999996</v>
      </c>
      <c r="BR2" s="102">
        <v>4660.75</v>
      </c>
      <c r="BS2" s="103"/>
      <c r="BT2" s="103"/>
      <c r="BU2" s="102">
        <v>4768.13</v>
      </c>
      <c r="BV2" s="102">
        <v>4779.97</v>
      </c>
      <c r="BW2" s="102">
        <v>4808.87</v>
      </c>
      <c r="BX2" s="102">
        <v>4829.24</v>
      </c>
      <c r="BY2" s="102">
        <v>4900.99</v>
      </c>
      <c r="BZ2" s="102">
        <v>4931.62</v>
      </c>
      <c r="CA2" s="102">
        <v>4970.6000000000004</v>
      </c>
      <c r="CB2" s="102">
        <v>4982.78</v>
      </c>
      <c r="CC2" s="102">
        <v>4974.33</v>
      </c>
      <c r="CD2" s="102">
        <v>4964.8900000000003</v>
      </c>
      <c r="CE2" s="102">
        <v>4973.2240000000002</v>
      </c>
      <c r="CF2" s="102">
        <v>4989.21</v>
      </c>
      <c r="CG2" s="102">
        <v>4994.37</v>
      </c>
      <c r="CH2" s="102">
        <v>4984.43</v>
      </c>
      <c r="CI2" s="102">
        <v>5022.4399999999996</v>
      </c>
      <c r="CJ2" s="102">
        <v>5054.05</v>
      </c>
      <c r="CK2" s="102">
        <v>5153.8500000000004</v>
      </c>
      <c r="CL2" s="102">
        <v>5207.1899999999996</v>
      </c>
      <c r="CM2" s="102">
        <v>5239.3100000000004</v>
      </c>
      <c r="CN2" s="102">
        <v>5268.98</v>
      </c>
      <c r="CO2" s="102">
        <v>5309.97</v>
      </c>
      <c r="CP2" s="102">
        <v>5352.74</v>
      </c>
      <c r="CQ2" s="102">
        <v>5400.5</v>
      </c>
      <c r="CR2" s="102">
        <v>5431.27</v>
      </c>
      <c r="CS2" s="102">
        <v>5461.29</v>
      </c>
      <c r="CT2" s="102">
        <v>5515.66</v>
      </c>
      <c r="CU2" s="102">
        <v>5529.95</v>
      </c>
      <c r="CV2" s="102">
        <v>5536.86</v>
      </c>
      <c r="CW2" s="102">
        <v>5623.76</v>
      </c>
      <c r="CX2" s="102">
        <v>5647.87</v>
      </c>
      <c r="CY2" s="102">
        <v>5658.4</v>
      </c>
      <c r="CZ2" s="102">
        <v>5672.99</v>
      </c>
      <c r="DA2" s="102">
        <v>5553.04</v>
      </c>
      <c r="DB2" s="102">
        <v>5543</v>
      </c>
      <c r="DC2" s="102">
        <v>5542.7</v>
      </c>
      <c r="DD2" s="102">
        <v>5537.69</v>
      </c>
      <c r="DE2" s="102">
        <v>5512.28</v>
      </c>
      <c r="DF2" s="102">
        <v>5499.07</v>
      </c>
      <c r="DG2" s="102">
        <v>5500.21</v>
      </c>
      <c r="DH2" s="102">
        <v>5537.57</v>
      </c>
      <c r="DI2" s="102">
        <v>5617.16</v>
      </c>
      <c r="DJ2" s="102">
        <v>5664.95</v>
      </c>
      <c r="DK2" s="102">
        <v>5671.05</v>
      </c>
      <c r="DL2" s="102">
        <v>5739.83</v>
      </c>
      <c r="DM2" s="102">
        <v>5745.68</v>
      </c>
      <c r="DN2" s="102">
        <v>5744.72</v>
      </c>
      <c r="DO2" s="102">
        <v>5779.6</v>
      </c>
      <c r="DP2" s="102">
        <v>5797.72</v>
      </c>
      <c r="DQ2" s="102">
        <v>5836.14</v>
      </c>
      <c r="DR2" s="102">
        <v>5833.52</v>
      </c>
      <c r="DS2" s="102">
        <v>5856.51</v>
      </c>
      <c r="DT2" s="102">
        <v>5935.56</v>
      </c>
      <c r="DU2" s="102">
        <v>6002.81</v>
      </c>
      <c r="DV2" s="102">
        <v>6016.72</v>
      </c>
      <c r="DW2" s="102">
        <v>6084.25</v>
      </c>
      <c r="DX2" s="102">
        <v>6124.7</v>
      </c>
      <c r="DY2" s="102">
        <v>6133.48</v>
      </c>
      <c r="DZ2" s="102">
        <v>6162.03</v>
      </c>
      <c r="EA2" s="102">
        <v>6175.12</v>
      </c>
      <c r="EB2" s="102">
        <v>6203.83</v>
      </c>
      <c r="EC2" s="102">
        <v>6191.05</v>
      </c>
      <c r="ED2" s="102">
        <v>6233.57</v>
      </c>
      <c r="EE2" s="102">
        <v>6281.34</v>
      </c>
      <c r="EF2" s="102">
        <v>6326.4</v>
      </c>
      <c r="EG2" s="102">
        <v>6418.17</v>
      </c>
      <c r="EH2" s="102">
        <v>6458.78</v>
      </c>
      <c r="EI2" s="102">
        <v>6493.54</v>
      </c>
      <c r="EJ2" s="102">
        <v>6499.43</v>
      </c>
      <c r="EK2" s="102">
        <v>6508.06</v>
      </c>
      <c r="EL2" s="102">
        <v>6483.78</v>
      </c>
      <c r="EM2" s="102">
        <v>6454.43</v>
      </c>
      <c r="EN2" s="102">
        <v>6486.35</v>
      </c>
      <c r="EO2" s="102">
        <v>6515.17</v>
      </c>
      <c r="EP2" s="102">
        <v>6552.03</v>
      </c>
      <c r="EQ2" s="102">
        <v>6536.64</v>
      </c>
      <c r="ER2" s="102">
        <v>6533.5</v>
      </c>
      <c r="ES2" s="102">
        <v>6573.96</v>
      </c>
      <c r="ET2" s="102">
        <v>6634.29</v>
      </c>
      <c r="EU2" s="102">
        <v>6649.39</v>
      </c>
      <c r="EV2" s="102">
        <v>6629.56</v>
      </c>
      <c r="EW2" s="102">
        <v>6605.91</v>
      </c>
      <c r="EX2" s="102">
        <v>6618.43</v>
      </c>
      <c r="EY2" s="102">
        <v>6662.79</v>
      </c>
      <c r="EZ2" s="102">
        <v>6666.55</v>
      </c>
      <c r="FA2" s="102">
        <v>6676.61</v>
      </c>
      <c r="FB2" s="102">
        <v>6663.58</v>
      </c>
      <c r="FC2" s="102">
        <v>6660.36</v>
      </c>
      <c r="FD2" s="102">
        <v>6668.92</v>
      </c>
      <c r="FE2" s="102">
        <v>6759.7</v>
      </c>
      <c r="FF2" s="102">
        <v>6782.5</v>
      </c>
      <c r="FG2" s="102">
        <v>6794.46</v>
      </c>
      <c r="FH2" s="102">
        <v>6822.65</v>
      </c>
      <c r="FI2" s="102">
        <v>6831.76</v>
      </c>
      <c r="FJ2" s="102">
        <v>6831.68</v>
      </c>
      <c r="FK2" s="102">
        <v>6825.7</v>
      </c>
      <c r="FL2" s="102">
        <v>6836</v>
      </c>
      <c r="FM2" s="102">
        <v>6839.93</v>
      </c>
      <c r="FN2" s="102">
        <v>6869.86</v>
      </c>
      <c r="FO2" s="102">
        <v>6852.64</v>
      </c>
      <c r="FP2" s="102">
        <v>6856.1925805336823</v>
      </c>
      <c r="FQ2" s="102">
        <v>6909.76</v>
      </c>
      <c r="FR2" s="102">
        <v>6892.5028745275304</v>
      </c>
      <c r="FS2" s="102">
        <v>6852.0265665332463</v>
      </c>
      <c r="FT2" s="102">
        <v>6867.2212778532439</v>
      </c>
      <c r="FU2" s="102">
        <v>6871.6660387869542</v>
      </c>
      <c r="FV2" s="102">
        <v>6924.3933842282313</v>
      </c>
      <c r="FW2" s="102">
        <v>6953.6838895772426</v>
      </c>
      <c r="FX2" s="102">
        <v>6954.7290332183411</v>
      </c>
      <c r="FY2" s="102">
        <v>6971.6317507515269</v>
      </c>
      <c r="FZ2" s="102">
        <v>6996.2129519308792</v>
      </c>
      <c r="GA2" s="102">
        <v>6993.0027953096487</v>
      </c>
      <c r="GB2" s="102">
        <v>6995.0656657803565</v>
      </c>
      <c r="GC2" s="102">
        <v>7116.759324688237</v>
      </c>
      <c r="GD2" s="102">
        <v>7124.8991595853004</v>
      </c>
      <c r="GE2" s="102">
        <v>7146.5120737098241</v>
      </c>
      <c r="GF2" s="102">
        <v>7140.7094733577578</v>
      </c>
      <c r="GG2" s="102">
        <v>7187.1308189269166</v>
      </c>
      <c r="GH2" s="102">
        <v>7203.7833005456669</v>
      </c>
      <c r="GI2" s="102">
        <v>7191.4206801130185</v>
      </c>
      <c r="GJ2" s="102">
        <v>7184.4293970837589</v>
      </c>
      <c r="GK2" s="102">
        <v>7218.0267426115934</v>
      </c>
      <c r="GL2" s="102">
        <v>7216.0202250901521</v>
      </c>
      <c r="GM2" s="102">
        <v>7261.5019105603424</v>
      </c>
      <c r="GN2" s="102">
        <v>7271.4999172812204</v>
      </c>
      <c r="GO2" s="102">
        <v>7466.9425922627415</v>
      </c>
      <c r="GP2" s="102">
        <v>7503.0206064203712</v>
      </c>
      <c r="GQ2" s="102">
        <v>7509.5246031242768</v>
      </c>
      <c r="GR2" s="102">
        <v>7519.13</v>
      </c>
      <c r="GS2" s="102">
        <v>7537.6464350128335</v>
      </c>
      <c r="GT2" s="102">
        <v>7548.1691140685398</v>
      </c>
      <c r="GU2" s="102">
        <v>7555.1324755117048</v>
      </c>
      <c r="GV2" s="102">
        <v>7590.9538604365171</v>
      </c>
      <c r="GW2" s="102">
        <v>7628.2487111319015</v>
      </c>
      <c r="GX2" s="102">
        <v>7630.61</v>
      </c>
      <c r="GY2" s="102">
        <v>7636.9440109229381</v>
      </c>
      <c r="GZ2" s="102">
        <v>7696.5528077906611</v>
      </c>
      <c r="HA2" s="102">
        <v>7790.8154655569997</v>
      </c>
      <c r="HB2" s="102">
        <v>7857.7313617398859</v>
      </c>
      <c r="HC2" s="102">
        <v>7878.8904434933374</v>
      </c>
      <c r="HD2" s="102">
        <v>7890.9713466882276</v>
      </c>
      <c r="HE2" s="102">
        <v>7932.8329920585556</v>
      </c>
      <c r="HF2" s="105">
        <v>8006.98</v>
      </c>
      <c r="HG2" s="105">
        <v>8006.9890600166264</v>
      </c>
      <c r="HH2" s="105">
        <v>8015.5138113361645</v>
      </c>
      <c r="HI2" s="105">
        <v>8077.67</v>
      </c>
      <c r="HJ2" s="105">
        <v>8128.8374850087966</v>
      </c>
      <c r="HK2" s="105">
        <v>8191.9239763488085</v>
      </c>
      <c r="HL2" s="105">
        <v>8199.9198004104928</v>
      </c>
      <c r="HM2" s="105">
        <v>8303.4672103839293</v>
      </c>
      <c r="HN2" s="105">
        <v>8340.3843771998727</v>
      </c>
      <c r="HO2" s="105">
        <v>8388.1591798279624</v>
      </c>
      <c r="HP2" s="105">
        <v>8402.7205590539561</v>
      </c>
      <c r="HQ2" s="105">
        <v>8432.7220839128659</v>
      </c>
      <c r="HR2" s="105">
        <v>8438.6510369223015</v>
      </c>
      <c r="HS2" s="102">
        <v>8498.5000623606229</v>
      </c>
      <c r="HT2" s="102">
        <v>8539.0251318605751</v>
      </c>
      <c r="HU2" s="104"/>
      <c r="HV2" s="104"/>
      <c r="HW2" s="104"/>
      <c r="HX2" s="104"/>
      <c r="HY2" s="104"/>
      <c r="HZ2" s="104"/>
      <c r="IA2" s="104"/>
      <c r="IB2" s="104"/>
      <c r="IC2" s="104"/>
      <c r="ID2" s="104"/>
      <c r="IE2" s="104"/>
      <c r="IF2" s="106"/>
      <c r="IG2" s="106"/>
      <c r="IH2" s="106"/>
      <c r="II2" s="106"/>
      <c r="IJ2" s="106"/>
      <c r="IK2" s="106"/>
      <c r="IL2" s="106"/>
      <c r="IM2" s="106"/>
      <c r="IN2" s="106"/>
      <c r="IO2" s="106"/>
      <c r="IP2" s="106"/>
      <c r="IQ2" s="106"/>
      <c r="IR2" s="106"/>
      <c r="IS2" s="106"/>
      <c r="IT2" s="106"/>
      <c r="IU2" s="106"/>
      <c r="IV2" s="106"/>
      <c r="IW2" s="106"/>
      <c r="IX2" s="106"/>
    </row>
    <row r="3" spans="1:279" hidden="1" x14ac:dyDescent="0.2">
      <c r="A3" s="101" t="s">
        <v>63</v>
      </c>
      <c r="B3" s="102">
        <v>2969.39</v>
      </c>
      <c r="C3" s="102">
        <v>3042.93</v>
      </c>
      <c r="D3" s="102">
        <v>3100.82</v>
      </c>
      <c r="E3" s="102">
        <v>3127.62</v>
      </c>
      <c r="F3" s="102">
        <v>3167.38</v>
      </c>
      <c r="G3" s="102">
        <v>3203.28</v>
      </c>
      <c r="H3" s="102">
        <v>3229.85</v>
      </c>
      <c r="I3" s="102">
        <v>3240.56</v>
      </c>
      <c r="J3" s="102">
        <v>3241.87</v>
      </c>
      <c r="K3" s="102">
        <v>3245.97</v>
      </c>
      <c r="L3" s="102">
        <v>3250.45</v>
      </c>
      <c r="M3" s="102">
        <v>3257.05</v>
      </c>
      <c r="N3" s="102">
        <v>3264.69</v>
      </c>
      <c r="O3" s="102">
        <v>3276.09</v>
      </c>
      <c r="P3" s="102">
        <v>3330.81</v>
      </c>
      <c r="Q3" s="102">
        <v>3350.45</v>
      </c>
      <c r="R3" s="102">
        <v>3379</v>
      </c>
      <c r="S3" s="102">
        <v>3398.89</v>
      </c>
      <c r="T3" s="102">
        <v>3435.65</v>
      </c>
      <c r="U3" s="102">
        <v>3448.67</v>
      </c>
      <c r="V3" s="102">
        <v>3458.33</v>
      </c>
      <c r="W3" s="102">
        <v>3468</v>
      </c>
      <c r="X3" s="102">
        <v>3485.5</v>
      </c>
      <c r="Y3" s="102">
        <v>3507.37</v>
      </c>
      <c r="Z3" s="102">
        <v>3529.91</v>
      </c>
      <c r="AA3" s="102">
        <v>3559.87</v>
      </c>
      <c r="AB3" s="102">
        <v>3619.89</v>
      </c>
      <c r="AC3" s="102">
        <v>3656.58</v>
      </c>
      <c r="AD3" s="102">
        <v>3718.66</v>
      </c>
      <c r="AE3" s="102">
        <v>3757.08</v>
      </c>
      <c r="AF3" s="102">
        <v>3789.27</v>
      </c>
      <c r="AG3" s="102">
        <v>3805.98</v>
      </c>
      <c r="AH3" s="102">
        <v>3812.97</v>
      </c>
      <c r="AI3" s="102">
        <v>3818.51</v>
      </c>
      <c r="AJ3" s="102">
        <v>3853.08</v>
      </c>
      <c r="AK3" s="102">
        <v>3872.41</v>
      </c>
      <c r="AL3" s="102">
        <v>3893.96</v>
      </c>
      <c r="AM3" s="102">
        <v>3915.04</v>
      </c>
      <c r="AN3" s="102">
        <v>3971.29</v>
      </c>
      <c r="AO3" s="102">
        <v>3990.3</v>
      </c>
      <c r="AP3" s="102">
        <v>4025.53</v>
      </c>
      <c r="AQ3" s="102">
        <v>4058.6</v>
      </c>
      <c r="AR3" s="102">
        <v>4079.94</v>
      </c>
      <c r="AS3" s="102">
        <v>4099.99</v>
      </c>
      <c r="AT3" s="102">
        <v>4131.97</v>
      </c>
      <c r="AU3" s="102">
        <v>4132.0200000000004</v>
      </c>
      <c r="AV3" s="102">
        <v>4135.8900000000003</v>
      </c>
      <c r="AW3" s="102">
        <v>4156.07</v>
      </c>
      <c r="AX3" s="102">
        <v>4171.9799999999996</v>
      </c>
      <c r="AY3" s="102">
        <v>4199.08</v>
      </c>
      <c r="AZ3" s="102">
        <v>4219.18</v>
      </c>
      <c r="BA3" s="102">
        <v>4304.26</v>
      </c>
      <c r="BB3" s="102">
        <v>4352.93</v>
      </c>
      <c r="BC3" s="102">
        <v>4374.22</v>
      </c>
      <c r="BD3" s="102">
        <v>4393.33</v>
      </c>
      <c r="BE3" s="102">
        <v>4411.8999999999996</v>
      </c>
      <c r="BF3" s="102">
        <v>4422.9399999999996</v>
      </c>
      <c r="BG3" s="102">
        <v>4426.93</v>
      </c>
      <c r="BH3" s="102">
        <v>4434.78</v>
      </c>
      <c r="BI3" s="102">
        <v>4456.7</v>
      </c>
      <c r="BJ3" s="102">
        <v>4466.07</v>
      </c>
      <c r="BK3" s="102">
        <v>4497.0600000000004</v>
      </c>
      <c r="BL3" s="102">
        <v>4512.78</v>
      </c>
      <c r="BM3" s="102">
        <v>4589.87</v>
      </c>
      <c r="BN3" s="102">
        <v>4622.3599999999997</v>
      </c>
      <c r="BO3" s="102">
        <v>4652.91</v>
      </c>
      <c r="BP3" s="102">
        <v>4679.1899999999996</v>
      </c>
      <c r="BQ3" s="102">
        <v>4701.99</v>
      </c>
      <c r="BR3" s="102">
        <v>4731.0200000000004</v>
      </c>
      <c r="BS3" s="103"/>
      <c r="BT3" s="103"/>
      <c r="BU3" s="102">
        <v>4840.0200000000004</v>
      </c>
      <c r="BV3" s="102">
        <v>4852.04</v>
      </c>
      <c r="BW3" s="102">
        <v>4881.38</v>
      </c>
      <c r="BX3" s="102">
        <v>4902.05</v>
      </c>
      <c r="BY3" s="102">
        <v>4974.8900000000003</v>
      </c>
      <c r="BZ3" s="102">
        <v>5005.97</v>
      </c>
      <c r="CA3" s="102">
        <v>5045.54</v>
      </c>
      <c r="CB3" s="102">
        <v>5057.8999999999996</v>
      </c>
      <c r="CC3" s="102">
        <v>5049.33</v>
      </c>
      <c r="CD3" s="102">
        <v>5039.75</v>
      </c>
      <c r="CE3" s="102">
        <v>5048.22</v>
      </c>
      <c r="CF3" s="102">
        <v>5064.4399999999996</v>
      </c>
      <c r="CG3" s="102">
        <v>5069.67</v>
      </c>
      <c r="CH3" s="102">
        <v>5059.58</v>
      </c>
      <c r="CI3" s="102">
        <v>5098.16</v>
      </c>
      <c r="CJ3" s="102">
        <v>5130.25</v>
      </c>
      <c r="CK3" s="102">
        <v>5231.5600000000004</v>
      </c>
      <c r="CL3" s="102">
        <v>5285.7</v>
      </c>
      <c r="CM3" s="102">
        <v>5318.3</v>
      </c>
      <c r="CN3" s="102">
        <v>5348.42</v>
      </c>
      <c r="CO3" s="102">
        <v>5390.03</v>
      </c>
      <c r="CP3" s="102">
        <v>5433.45</v>
      </c>
      <c r="CQ3" s="102">
        <v>5481.93</v>
      </c>
      <c r="CR3" s="102">
        <v>5513.15</v>
      </c>
      <c r="CS3" s="102">
        <v>5543.63</v>
      </c>
      <c r="CT3" s="102">
        <v>5598.82</v>
      </c>
      <c r="CU3" s="102">
        <v>5613.33</v>
      </c>
      <c r="CV3" s="102">
        <v>5620.34</v>
      </c>
      <c r="CW3" s="102">
        <v>5708.55</v>
      </c>
      <c r="CX3" s="102">
        <v>5733.02</v>
      </c>
      <c r="CY3" s="102">
        <v>5743.71</v>
      </c>
      <c r="CZ3" s="102">
        <v>5758.53</v>
      </c>
      <c r="DA3" s="102">
        <v>5636.76</v>
      </c>
      <c r="DB3" s="102">
        <v>5626.57</v>
      </c>
      <c r="DC3" s="102">
        <v>5626.27</v>
      </c>
      <c r="DD3" s="102">
        <v>5621.19</v>
      </c>
      <c r="DE3" s="102">
        <v>5595.39</v>
      </c>
      <c r="DF3" s="102">
        <v>5581.98</v>
      </c>
      <c r="DG3" s="102">
        <v>5583.14</v>
      </c>
      <c r="DH3" s="102">
        <v>5621.06</v>
      </c>
      <c r="DI3" s="102">
        <v>5701.85</v>
      </c>
      <c r="DJ3" s="102">
        <v>5750.36</v>
      </c>
      <c r="DK3" s="102">
        <v>5756.55</v>
      </c>
      <c r="DL3" s="102">
        <v>5826.37</v>
      </c>
      <c r="DM3" s="102">
        <v>5832.31</v>
      </c>
      <c r="DN3" s="102">
        <v>5831.34</v>
      </c>
      <c r="DO3" s="102">
        <v>5866.74</v>
      </c>
      <c r="DP3" s="102">
        <v>5885.14</v>
      </c>
      <c r="DQ3" s="102">
        <v>5924.13</v>
      </c>
      <c r="DR3" s="102">
        <v>5921.47</v>
      </c>
      <c r="DS3" s="102">
        <v>5944.81</v>
      </c>
      <c r="DT3" s="102">
        <v>6025.05</v>
      </c>
      <c r="DU3" s="102">
        <v>6093.32</v>
      </c>
      <c r="DV3" s="102">
        <v>6107.44</v>
      </c>
      <c r="DW3" s="102">
        <v>6175.98</v>
      </c>
      <c r="DX3" s="102">
        <v>6217.05</v>
      </c>
      <c r="DY3" s="102">
        <v>6225.96</v>
      </c>
      <c r="DZ3" s="102">
        <v>6254.94</v>
      </c>
      <c r="EA3" s="102">
        <v>6268.22</v>
      </c>
      <c r="EB3" s="102">
        <v>6297.37</v>
      </c>
      <c r="EC3" s="102">
        <v>6284.39</v>
      </c>
      <c r="ED3" s="102">
        <v>6327.55</v>
      </c>
      <c r="EE3" s="102">
        <v>6376.05</v>
      </c>
      <c r="EF3" s="102">
        <v>6421.78</v>
      </c>
      <c r="EG3" s="102">
        <v>6514.93</v>
      </c>
      <c r="EH3" s="102">
        <v>6556.16</v>
      </c>
      <c r="EI3" s="102">
        <v>6591.45</v>
      </c>
      <c r="EJ3" s="102">
        <v>6597.42</v>
      </c>
      <c r="EK3" s="102">
        <v>6606.18</v>
      </c>
      <c r="EL3" s="102">
        <v>6581.53</v>
      </c>
      <c r="EM3" s="102">
        <v>6551.75</v>
      </c>
      <c r="EN3" s="102">
        <v>6584.14</v>
      </c>
      <c r="EO3" s="102">
        <v>6613.4</v>
      </c>
      <c r="EP3" s="102">
        <v>6650.82</v>
      </c>
      <c r="EQ3" s="102">
        <v>6635.19</v>
      </c>
      <c r="ER3" s="102">
        <v>6632.01</v>
      </c>
      <c r="ES3" s="102">
        <v>6673.08</v>
      </c>
      <c r="ET3" s="102">
        <v>6734.31</v>
      </c>
      <c r="EU3" s="102">
        <v>6749.64</v>
      </c>
      <c r="EV3" s="102">
        <v>6729.52</v>
      </c>
      <c r="EW3" s="102">
        <v>6705.51</v>
      </c>
      <c r="EX3" s="102">
        <v>6718.21</v>
      </c>
      <c r="EY3" s="102">
        <v>6763.24</v>
      </c>
      <c r="EZ3" s="102">
        <v>6767.06</v>
      </c>
      <c r="FA3" s="102">
        <v>6777.27</v>
      </c>
      <c r="FB3" s="102">
        <v>6764.05</v>
      </c>
      <c r="FC3" s="102">
        <v>6760.78</v>
      </c>
      <c r="FD3" s="102">
        <v>6769.47</v>
      </c>
      <c r="FE3" s="102">
        <v>6861.62</v>
      </c>
      <c r="FF3" s="102">
        <v>6884.76</v>
      </c>
      <c r="FG3" s="102">
        <v>6896.9</v>
      </c>
      <c r="FH3" s="102">
        <v>6925.52</v>
      </c>
      <c r="FI3" s="102">
        <v>6934.76</v>
      </c>
      <c r="FJ3" s="102">
        <v>6934.69</v>
      </c>
      <c r="FK3" s="102">
        <v>6928.61</v>
      </c>
      <c r="FL3" s="102">
        <v>6939.06</v>
      </c>
      <c r="FM3" s="102">
        <v>6943.06</v>
      </c>
      <c r="FN3" s="102">
        <v>6973.43</v>
      </c>
      <c r="FO3" s="102">
        <v>6955.96</v>
      </c>
      <c r="FP3" s="102">
        <v>6959.5643480522449</v>
      </c>
      <c r="FQ3" s="102">
        <v>7013.94</v>
      </c>
      <c r="FR3" s="102">
        <v>6996.4220973903193</v>
      </c>
      <c r="FS3" s="102">
        <v>6955.3355224802735</v>
      </c>
      <c r="FT3" s="102">
        <v>6970.7593265726273</v>
      </c>
      <c r="FU3" s="102">
        <v>6975.2711017840902</v>
      </c>
      <c r="FV3" s="102">
        <v>7028.7934247337735</v>
      </c>
      <c r="FW3" s="102">
        <v>7058.5255470989168</v>
      </c>
      <c r="FX3" s="102">
        <v>7059.5864485158099</v>
      </c>
      <c r="FY3" s="102">
        <v>7076.7440106681843</v>
      </c>
      <c r="FZ3" s="102">
        <v>7101.6958260308156</v>
      </c>
      <c r="GA3" s="102">
        <v>7098.4372694324766</v>
      </c>
      <c r="GB3" s="102">
        <v>7100.5312420877008</v>
      </c>
      <c r="GC3" s="102">
        <v>7224.0596931880909</v>
      </c>
      <c r="GD3" s="102">
        <v>7232.3222535061122</v>
      </c>
      <c r="GE3" s="102">
        <v>7254.2610285378432</v>
      </c>
      <c r="GF3" s="102">
        <v>7248.3709415745789</v>
      </c>
      <c r="GG3" s="102">
        <v>7295.4921882164845</v>
      </c>
      <c r="GH3" s="102">
        <v>7312.395741612796</v>
      </c>
      <c r="GI3" s="102">
        <v>7299.8467282353358</v>
      </c>
      <c r="GJ3" s="102">
        <v>7292.7500366611048</v>
      </c>
      <c r="GK3" s="102">
        <v>7326.8539340324514</v>
      </c>
      <c r="GL3" s="102">
        <v>7324.8171639677339</v>
      </c>
      <c r="GM3" s="102">
        <v>7370.9845831248867</v>
      </c>
      <c r="GN3" s="102">
        <v>7382.39</v>
      </c>
      <c r="GO3" s="102">
        <v>7632.0103180951546</v>
      </c>
      <c r="GP3" s="102">
        <v>7640.805975073622</v>
      </c>
      <c r="GQ3" s="102">
        <v>7630.8952757174302</v>
      </c>
      <c r="GR3" s="102">
        <v>7619.5838903731128</v>
      </c>
      <c r="GS3" s="102">
        <v>7641.6649214723066</v>
      </c>
      <c r="GT3" s="102">
        <v>7652.7697007169081</v>
      </c>
      <c r="GU3" s="102">
        <v>7671.0993190143863</v>
      </c>
      <c r="GV3" s="102">
        <v>7718.1479585239658</v>
      </c>
      <c r="GW3" s="102">
        <v>7770.7417695824824</v>
      </c>
      <c r="GX3" s="102">
        <v>7774.31</v>
      </c>
      <c r="GY3" s="102">
        <v>7780.1780245506543</v>
      </c>
      <c r="GZ3" s="102">
        <v>7865.98</v>
      </c>
      <c r="HA3" s="102">
        <v>7983.56098052377</v>
      </c>
      <c r="HB3" s="102">
        <v>8059.8051731289252</v>
      </c>
      <c r="HC3" s="102">
        <v>8080.1293493487692</v>
      </c>
      <c r="HD3" s="102">
        <v>8072.9261019624964</v>
      </c>
      <c r="HE3" s="102">
        <v>8128.3623180414415</v>
      </c>
      <c r="HF3" s="102">
        <v>8207.1239656407342</v>
      </c>
      <c r="HG3" s="102">
        <v>8207.156263367433</v>
      </c>
      <c r="HH3" s="102">
        <v>8214.8872631286267</v>
      </c>
      <c r="HI3" s="102">
        <v>8278.76</v>
      </c>
      <c r="HJ3" s="102">
        <v>8332.7333934031612</v>
      </c>
      <c r="HK3" s="102">
        <v>8395.8855967554136</v>
      </c>
      <c r="HL3" s="102">
        <v>8402.7557764169796</v>
      </c>
      <c r="HM3" s="102">
        <v>8514.0191442388132</v>
      </c>
      <c r="HN3" s="102">
        <v>8553.8535892321052</v>
      </c>
      <c r="HO3" s="102">
        <v>8604.3100125841502</v>
      </c>
      <c r="HP3" s="102">
        <v>8618.4215332282347</v>
      </c>
      <c r="HQ3" s="102">
        <v>8646.3266482404215</v>
      </c>
      <c r="HR3" s="104"/>
      <c r="HS3" s="104"/>
      <c r="HT3" s="104"/>
      <c r="HU3" s="104"/>
      <c r="HV3" s="104"/>
      <c r="HW3" s="104"/>
      <c r="HX3" s="104"/>
      <c r="HY3" s="104"/>
      <c r="HZ3" s="104"/>
      <c r="IA3" s="104"/>
      <c r="IB3" s="104"/>
      <c r="IC3" s="104"/>
      <c r="ID3" s="104"/>
      <c r="IE3" s="104"/>
      <c r="IF3" s="106"/>
      <c r="IG3" s="106"/>
      <c r="IH3" s="106"/>
      <c r="II3" s="106"/>
      <c r="IJ3" s="106"/>
      <c r="IK3" s="106"/>
      <c r="IL3" s="106"/>
      <c r="IM3" s="106"/>
      <c r="IN3" s="106"/>
      <c r="IO3" s="106"/>
      <c r="IP3" s="106"/>
      <c r="IQ3" s="106"/>
      <c r="IR3" s="106"/>
      <c r="IS3" s="106"/>
      <c r="IT3" s="106"/>
      <c r="IU3" s="106"/>
      <c r="IV3" s="106"/>
      <c r="IW3" s="106"/>
      <c r="IX3" s="106"/>
    </row>
    <row r="4" spans="1:279" hidden="1" x14ac:dyDescent="0.2">
      <c r="A4" s="101" t="s">
        <v>64</v>
      </c>
      <c r="B4" s="102">
        <v>2924.79</v>
      </c>
      <c r="C4" s="102">
        <v>3033.19</v>
      </c>
      <c r="D4" s="102">
        <v>3091.42</v>
      </c>
      <c r="E4" s="102">
        <v>3118.05</v>
      </c>
      <c r="F4" s="102">
        <v>3157.69</v>
      </c>
      <c r="G4" s="102">
        <v>3193.48</v>
      </c>
      <c r="H4" s="102">
        <v>3219.97</v>
      </c>
      <c r="I4" s="102">
        <v>3230.64</v>
      </c>
      <c r="J4" s="102">
        <v>3231.95</v>
      </c>
      <c r="K4" s="102">
        <v>3236.04</v>
      </c>
      <c r="L4" s="102">
        <v>3240.51</v>
      </c>
      <c r="M4" s="102">
        <v>3247.09</v>
      </c>
      <c r="N4" s="102">
        <v>3254.7</v>
      </c>
      <c r="O4" s="102">
        <v>3266.07</v>
      </c>
      <c r="P4" s="102">
        <v>3320.62</v>
      </c>
      <c r="Q4" s="102">
        <v>3340.2</v>
      </c>
      <c r="R4" s="102">
        <v>3368.67</v>
      </c>
      <c r="S4" s="102">
        <v>3388.49</v>
      </c>
      <c r="T4" s="102">
        <v>3425.14</v>
      </c>
      <c r="U4" s="102">
        <v>3438.12</v>
      </c>
      <c r="V4" s="102">
        <v>3447.75</v>
      </c>
      <c r="W4" s="102">
        <v>3457.39</v>
      </c>
      <c r="X4" s="102">
        <v>3474.83</v>
      </c>
      <c r="Y4" s="102">
        <v>3496.64</v>
      </c>
      <c r="Z4" s="102">
        <v>3519.12</v>
      </c>
      <c r="AA4" s="102">
        <v>3548.98</v>
      </c>
      <c r="AB4" s="102">
        <v>3608.81</v>
      </c>
      <c r="AC4" s="102">
        <v>3645.4</v>
      </c>
      <c r="AD4" s="102">
        <v>3707.29</v>
      </c>
      <c r="AE4" s="102">
        <v>3745.59</v>
      </c>
      <c r="AF4" s="102">
        <v>3777.68</v>
      </c>
      <c r="AG4" s="102">
        <v>3794.34</v>
      </c>
      <c r="AH4" s="102">
        <v>3801.31</v>
      </c>
      <c r="AI4" s="102">
        <v>3806.83</v>
      </c>
      <c r="AJ4" s="102">
        <v>3841.29</v>
      </c>
      <c r="AK4" s="102">
        <v>3860.56</v>
      </c>
      <c r="AL4" s="102">
        <v>3882.04</v>
      </c>
      <c r="AM4" s="102">
        <v>3903.07</v>
      </c>
      <c r="AN4" s="102">
        <v>3959.14</v>
      </c>
      <c r="AO4" s="102">
        <v>3978.09</v>
      </c>
      <c r="AP4" s="102">
        <v>4013.22</v>
      </c>
      <c r="AQ4" s="102">
        <v>4046.19</v>
      </c>
      <c r="AR4" s="102">
        <v>4067.46</v>
      </c>
      <c r="AS4" s="102">
        <v>4087.45</v>
      </c>
      <c r="AT4" s="102">
        <v>4119.33</v>
      </c>
      <c r="AU4" s="102">
        <v>4119.38</v>
      </c>
      <c r="AV4" s="102">
        <v>4123.24</v>
      </c>
      <c r="AW4" s="102">
        <v>4143.3500000000004</v>
      </c>
      <c r="AX4" s="102">
        <v>4159.22</v>
      </c>
      <c r="AY4" s="102">
        <v>4186.2299999999996</v>
      </c>
      <c r="AZ4" s="102">
        <v>4206.2700000000004</v>
      </c>
      <c r="BA4" s="102">
        <v>4291.09</v>
      </c>
      <c r="BB4" s="102">
        <v>4339.62</v>
      </c>
      <c r="BC4" s="102">
        <v>4360.84</v>
      </c>
      <c r="BD4" s="102">
        <v>4379.8900000000003</v>
      </c>
      <c r="BE4" s="102">
        <v>4398.41</v>
      </c>
      <c r="BF4" s="102">
        <v>4409.41</v>
      </c>
      <c r="BG4" s="102">
        <v>4413.3900000000003</v>
      </c>
      <c r="BH4" s="102">
        <v>4421.21</v>
      </c>
      <c r="BI4" s="102">
        <v>4443.0600000000004</v>
      </c>
      <c r="BJ4" s="102">
        <v>4452.41</v>
      </c>
      <c r="BK4" s="102">
        <v>4483.3</v>
      </c>
      <c r="BL4" s="102">
        <v>4498.97</v>
      </c>
      <c r="BM4" s="102">
        <v>4575.83</v>
      </c>
      <c r="BN4" s="102">
        <v>4608.22</v>
      </c>
      <c r="BO4" s="102">
        <v>4638.68</v>
      </c>
      <c r="BP4" s="102">
        <v>4664.87</v>
      </c>
      <c r="BQ4" s="102">
        <v>4687.6000000000004</v>
      </c>
      <c r="BR4" s="102">
        <v>4716.55</v>
      </c>
      <c r="BS4" s="103"/>
      <c r="BT4" s="103"/>
      <c r="BU4" s="102">
        <v>4825.21</v>
      </c>
      <c r="BV4" s="102">
        <v>4837.2</v>
      </c>
      <c r="BW4" s="102">
        <v>4866.4399999999996</v>
      </c>
      <c r="BX4" s="102">
        <v>4887.0600000000004</v>
      </c>
      <c r="BY4" s="102">
        <v>4959.67</v>
      </c>
      <c r="BZ4" s="102">
        <v>4990.66</v>
      </c>
      <c r="CA4" s="102">
        <v>5030.1099999999997</v>
      </c>
      <c r="CB4" s="102">
        <v>5042.43</v>
      </c>
      <c r="CC4" s="102">
        <v>5033.88</v>
      </c>
      <c r="CD4" s="102">
        <v>5024.33</v>
      </c>
      <c r="CE4" s="102">
        <v>5032.7700000000004</v>
      </c>
      <c r="CF4" s="102">
        <v>5048.9399999999996</v>
      </c>
      <c r="CG4" s="102">
        <v>5054.16</v>
      </c>
      <c r="CH4" s="102">
        <v>5044.1000000000004</v>
      </c>
      <c r="CI4" s="102">
        <v>5082.57</v>
      </c>
      <c r="CJ4" s="102">
        <v>5114.5600000000004</v>
      </c>
      <c r="CK4" s="102">
        <v>5215.5600000000004</v>
      </c>
      <c r="CL4" s="102">
        <v>5269.53</v>
      </c>
      <c r="CM4" s="102">
        <v>5302.03</v>
      </c>
      <c r="CN4" s="102">
        <v>5332.06</v>
      </c>
      <c r="CO4" s="102">
        <v>5373.54</v>
      </c>
      <c r="CP4" s="102">
        <v>5416.83</v>
      </c>
      <c r="CQ4" s="102">
        <v>5465.16</v>
      </c>
      <c r="CR4" s="102">
        <v>5496.29</v>
      </c>
      <c r="CS4" s="102">
        <v>5526.67</v>
      </c>
      <c r="CT4" s="102">
        <v>5581.69</v>
      </c>
      <c r="CU4" s="102">
        <v>5596.15</v>
      </c>
      <c r="CV4" s="102">
        <v>5603.14</v>
      </c>
      <c r="CW4" s="102">
        <v>5691.09</v>
      </c>
      <c r="CX4" s="102">
        <v>5715.48</v>
      </c>
      <c r="CY4" s="102">
        <v>5726.14</v>
      </c>
      <c r="CZ4" s="102">
        <v>5740.91</v>
      </c>
      <c r="DA4" s="102">
        <v>5619.52</v>
      </c>
      <c r="DB4" s="102">
        <v>5609.36</v>
      </c>
      <c r="DC4" s="102">
        <v>5609.06</v>
      </c>
      <c r="DD4" s="102">
        <v>5603.99</v>
      </c>
      <c r="DE4" s="102">
        <v>5578.27</v>
      </c>
      <c r="DF4" s="102">
        <v>5564.9</v>
      </c>
      <c r="DG4" s="102">
        <v>5566.06</v>
      </c>
      <c r="DH4" s="102">
        <v>5603.87</v>
      </c>
      <c r="DI4" s="102">
        <v>5684.41</v>
      </c>
      <c r="DJ4" s="102">
        <v>5732.77</v>
      </c>
      <c r="DK4" s="102">
        <v>5738.94</v>
      </c>
      <c r="DL4" s="102">
        <v>5808.55</v>
      </c>
      <c r="DM4" s="102">
        <v>5814.47</v>
      </c>
      <c r="DN4" s="102">
        <v>5813.5</v>
      </c>
      <c r="DO4" s="102">
        <v>5848.79</v>
      </c>
      <c r="DP4" s="102">
        <v>5867.13</v>
      </c>
      <c r="DQ4" s="102">
        <v>5906.01</v>
      </c>
      <c r="DR4" s="102">
        <v>5903.36</v>
      </c>
      <c r="DS4" s="102">
        <v>5926.62</v>
      </c>
      <c r="DT4" s="102">
        <v>6006.62</v>
      </c>
      <c r="DU4" s="102">
        <v>6074.68</v>
      </c>
      <c r="DV4" s="102">
        <v>6088.75</v>
      </c>
      <c r="DW4" s="102">
        <v>6157.09</v>
      </c>
      <c r="DX4" s="102">
        <v>6198.03</v>
      </c>
      <c r="DY4" s="102">
        <v>6206.91</v>
      </c>
      <c r="DZ4" s="102">
        <v>6235.8</v>
      </c>
      <c r="EA4" s="102">
        <v>6249.05</v>
      </c>
      <c r="EB4" s="102">
        <v>6278.1</v>
      </c>
      <c r="EC4" s="102">
        <v>6265.16</v>
      </c>
      <c r="ED4" s="102">
        <v>6308.2</v>
      </c>
      <c r="EE4" s="102">
        <v>6356.54</v>
      </c>
      <c r="EF4" s="102">
        <v>6402.14</v>
      </c>
      <c r="EG4" s="102">
        <v>6495</v>
      </c>
      <c r="EH4" s="102">
        <v>6536.1</v>
      </c>
      <c r="EI4" s="102">
        <v>6571.28</v>
      </c>
      <c r="EJ4" s="102">
        <v>6577.24</v>
      </c>
      <c r="EK4" s="102">
        <v>6585.97</v>
      </c>
      <c r="EL4" s="102">
        <v>6561.4</v>
      </c>
      <c r="EM4" s="102">
        <v>6531.7</v>
      </c>
      <c r="EN4" s="102">
        <v>6564</v>
      </c>
      <c r="EO4" s="102">
        <v>6593.17</v>
      </c>
      <c r="EP4" s="102">
        <v>6630.47</v>
      </c>
      <c r="EQ4" s="102">
        <v>6614.9</v>
      </c>
      <c r="ER4" s="102">
        <v>6611.72</v>
      </c>
      <c r="ES4" s="102">
        <v>6652.67</v>
      </c>
      <c r="ET4" s="102">
        <v>6713.71</v>
      </c>
      <c r="EU4" s="102">
        <v>6729</v>
      </c>
      <c r="EV4" s="102">
        <v>6708.93</v>
      </c>
      <c r="EW4" s="102">
        <v>6685</v>
      </c>
      <c r="EX4" s="102">
        <v>6697.66</v>
      </c>
      <c r="EY4" s="102">
        <v>6742.55</v>
      </c>
      <c r="EZ4" s="102">
        <v>6746.36</v>
      </c>
      <c r="FA4" s="102">
        <v>6756.54</v>
      </c>
      <c r="FB4" s="102">
        <v>6743.36</v>
      </c>
      <c r="FC4" s="102">
        <v>6740.1</v>
      </c>
      <c r="FD4" s="102">
        <v>6748.76</v>
      </c>
      <c r="FE4" s="102">
        <v>6840.63</v>
      </c>
      <c r="FF4" s="102">
        <v>6863.7</v>
      </c>
      <c r="FG4" s="102">
        <v>6875.8</v>
      </c>
      <c r="FH4" s="102">
        <v>6904.33</v>
      </c>
      <c r="FI4" s="102">
        <v>6913.55</v>
      </c>
      <c r="FJ4" s="102">
        <v>6913.47</v>
      </c>
      <c r="FK4" s="102">
        <v>6907.41</v>
      </c>
      <c r="FL4" s="102">
        <v>6917.84</v>
      </c>
      <c r="FM4" s="102">
        <v>6921.82</v>
      </c>
      <c r="FN4" s="102">
        <v>6952.1</v>
      </c>
      <c r="FO4" s="102">
        <v>6934.68</v>
      </c>
      <c r="FP4" s="102">
        <v>6938.2741050708701</v>
      </c>
      <c r="FQ4" s="102">
        <v>6992.48</v>
      </c>
      <c r="FR4" s="102">
        <v>6975.0191015985802</v>
      </c>
      <c r="FS4" s="102">
        <v>6934.0582160448448</v>
      </c>
      <c r="FT4" s="102">
        <v>6949.4348366469103</v>
      </c>
      <c r="FU4" s="102">
        <v>6953.9328097314401</v>
      </c>
      <c r="FV4" s="102">
        <v>7007.2914006997034</v>
      </c>
      <c r="FW4" s="102">
        <v>7036.9325685053582</v>
      </c>
      <c r="FX4" s="102">
        <v>7037.9902244821897</v>
      </c>
      <c r="FY4" s="102">
        <v>7055.0952993452847</v>
      </c>
      <c r="FZ4" s="102">
        <v>7079.970783750211</v>
      </c>
      <c r="GA4" s="102">
        <v>7076.7221955145851</v>
      </c>
      <c r="GB4" s="102">
        <v>7078.8097624259435</v>
      </c>
      <c r="GC4" s="102">
        <v>7201.9603233873086</v>
      </c>
      <c r="GD4" s="102">
        <v>7210.1976074225022</v>
      </c>
      <c r="GE4" s="102">
        <v>7232.0692687919718</v>
      </c>
      <c r="GF4" s="102">
        <v>7226.1972003965884</v>
      </c>
      <c r="GG4" s="102">
        <v>7273.1742968100571</v>
      </c>
      <c r="GH4" s="102">
        <v>7290.026139964024</v>
      </c>
      <c r="GI4" s="102">
        <v>7277.5155157055697</v>
      </c>
      <c r="GJ4" s="102">
        <v>7270.4405338649403</v>
      </c>
      <c r="GK4" s="102">
        <v>7304.440102829315</v>
      </c>
      <c r="GL4" s="102">
        <v>7302.4095635180483</v>
      </c>
      <c r="GM4" s="102">
        <v>7348.4357503332731</v>
      </c>
      <c r="GN4" s="102">
        <v>7359.81</v>
      </c>
      <c r="GO4" s="102">
        <v>7608.6629724880859</v>
      </c>
      <c r="GP4" s="102">
        <v>7617.4317223693724</v>
      </c>
      <c r="GQ4" s="102">
        <v>7607.5513411749016</v>
      </c>
      <c r="GR4" s="102">
        <v>7596.2745588790503</v>
      </c>
      <c r="GS4" s="102">
        <v>7618.2880411355472</v>
      </c>
      <c r="GT4" s="102">
        <v>7629.3588493675179</v>
      </c>
      <c r="GU4" s="102">
        <v>7647.6323948983982</v>
      </c>
      <c r="GV4" s="102">
        <v>7694.5371062945205</v>
      </c>
      <c r="GW4" s="102">
        <v>7746.9700258143203</v>
      </c>
      <c r="GX4" s="102">
        <v>7750.52</v>
      </c>
      <c r="GY4" s="102">
        <v>7756.3774140099385</v>
      </c>
      <c r="GZ4" s="102">
        <v>7841.92</v>
      </c>
      <c r="HA4" s="102">
        <v>7959.1381941780246</v>
      </c>
      <c r="HB4" s="102">
        <v>8035.1491455477653</v>
      </c>
      <c r="HC4" s="102">
        <v>8055.4111473801804</v>
      </c>
      <c r="HD4" s="102">
        <v>8048.229935696063</v>
      </c>
      <c r="HE4" s="102">
        <v>8103.4965649372025</v>
      </c>
      <c r="HF4" s="102">
        <v>8182.0172700678086</v>
      </c>
      <c r="HG4" s="102">
        <v>8182.0494689914185</v>
      </c>
      <c r="HH4" s="102">
        <v>8189.7568185849905</v>
      </c>
      <c r="HI4" s="102">
        <v>8253.43</v>
      </c>
      <c r="HJ4" s="102">
        <v>8307.2424417038364</v>
      </c>
      <c r="HK4" s="102">
        <v>8370.2014539758802</v>
      </c>
      <c r="HL4" s="102">
        <v>8377.0506168342381</v>
      </c>
      <c r="HM4" s="102">
        <v>8487.9736150557092</v>
      </c>
      <c r="HN4" s="102">
        <v>8527.686201126442</v>
      </c>
      <c r="HO4" s="102">
        <v>8577.988271496115</v>
      </c>
      <c r="HP4" s="102">
        <v>8592.0566231014018</v>
      </c>
      <c r="HQ4" s="102">
        <v>8619.8763726152156</v>
      </c>
      <c r="HR4" s="104"/>
      <c r="HS4" s="104"/>
      <c r="HT4" s="104"/>
      <c r="HU4" s="104"/>
      <c r="HV4" s="104"/>
      <c r="HW4" s="104"/>
      <c r="HX4" s="104"/>
      <c r="HY4" s="104"/>
      <c r="HZ4" s="104"/>
      <c r="IA4" s="104"/>
      <c r="IB4" s="104"/>
      <c r="IC4" s="104"/>
      <c r="ID4" s="104"/>
      <c r="IE4" s="104"/>
      <c r="IF4" s="106"/>
      <c r="IG4" s="106"/>
      <c r="IH4" s="106"/>
      <c r="II4" s="106"/>
      <c r="IJ4" s="106"/>
      <c r="IK4" s="106"/>
      <c r="IL4" s="106"/>
      <c r="IM4" s="106"/>
      <c r="IN4" s="106"/>
      <c r="IO4" s="106"/>
      <c r="IP4" s="106"/>
      <c r="IQ4" s="106"/>
      <c r="IR4" s="106"/>
      <c r="IS4" s="106"/>
      <c r="IT4" s="106"/>
      <c r="IU4" s="106"/>
      <c r="IV4" s="106"/>
      <c r="IW4" s="106"/>
      <c r="IX4" s="106"/>
    </row>
    <row r="5" spans="1:279" hidden="1" x14ac:dyDescent="0.2">
      <c r="A5" s="101" t="s">
        <v>65</v>
      </c>
      <c r="B5" s="102">
        <v>2972.47</v>
      </c>
      <c r="C5" s="102">
        <v>3046.08</v>
      </c>
      <c r="D5" s="102">
        <v>3104.03</v>
      </c>
      <c r="E5" s="102">
        <v>3130.86</v>
      </c>
      <c r="F5" s="102">
        <v>3170.66</v>
      </c>
      <c r="G5" s="102">
        <v>3206.6</v>
      </c>
      <c r="H5" s="102">
        <v>3233.19</v>
      </c>
      <c r="I5" s="102">
        <v>3243.91</v>
      </c>
      <c r="J5" s="102">
        <v>3245.23</v>
      </c>
      <c r="K5" s="102">
        <v>3249.33</v>
      </c>
      <c r="L5" s="102">
        <v>3253.82</v>
      </c>
      <c r="M5" s="102">
        <v>3260.43</v>
      </c>
      <c r="N5" s="102">
        <v>3268.07</v>
      </c>
      <c r="O5" s="102">
        <v>3279.48</v>
      </c>
      <c r="P5" s="102">
        <v>3334.26</v>
      </c>
      <c r="Q5" s="102">
        <v>3353.92</v>
      </c>
      <c r="R5" s="102">
        <v>3382.51</v>
      </c>
      <c r="S5" s="102">
        <v>3402.41</v>
      </c>
      <c r="T5" s="102">
        <v>3439.21</v>
      </c>
      <c r="U5" s="102">
        <v>3452.25</v>
      </c>
      <c r="V5" s="102">
        <v>3461.91</v>
      </c>
      <c r="W5" s="102">
        <v>3471.59</v>
      </c>
      <c r="X5" s="102">
        <v>3489.11</v>
      </c>
      <c r="Y5" s="102">
        <v>3511.01</v>
      </c>
      <c r="Z5" s="102">
        <v>3533.57</v>
      </c>
      <c r="AA5" s="102">
        <v>3563.56</v>
      </c>
      <c r="AB5" s="102">
        <v>3623.64</v>
      </c>
      <c r="AC5" s="102">
        <v>3660.37</v>
      </c>
      <c r="AD5" s="102">
        <v>3722.52</v>
      </c>
      <c r="AE5" s="102">
        <v>3760.97</v>
      </c>
      <c r="AF5" s="102">
        <v>3793.19</v>
      </c>
      <c r="AG5" s="102">
        <v>3809.93</v>
      </c>
      <c r="AH5" s="102">
        <v>3816.92</v>
      </c>
      <c r="AI5" s="102">
        <v>3822.47</v>
      </c>
      <c r="AJ5" s="102">
        <v>3857.07</v>
      </c>
      <c r="AK5" s="102">
        <v>3876.42</v>
      </c>
      <c r="AL5" s="102">
        <v>3897.99</v>
      </c>
      <c r="AM5" s="102">
        <v>3919.1</v>
      </c>
      <c r="AN5" s="102">
        <v>3975.4</v>
      </c>
      <c r="AO5" s="102">
        <v>3994.43</v>
      </c>
      <c r="AP5" s="102">
        <v>4029.71</v>
      </c>
      <c r="AQ5" s="102">
        <v>4062.81</v>
      </c>
      <c r="AR5" s="102">
        <v>4084.17</v>
      </c>
      <c r="AS5" s="102">
        <v>4104.24</v>
      </c>
      <c r="AT5" s="102">
        <v>4136.25</v>
      </c>
      <c r="AU5" s="102">
        <v>4136.3</v>
      </c>
      <c r="AV5" s="102">
        <v>4140.18</v>
      </c>
      <c r="AW5" s="102">
        <v>4160.38</v>
      </c>
      <c r="AX5" s="102">
        <v>4176.3100000000004</v>
      </c>
      <c r="AY5" s="102">
        <v>4203.43</v>
      </c>
      <c r="AZ5" s="102">
        <v>4223.55</v>
      </c>
      <c r="BA5" s="102">
        <v>4308.72</v>
      </c>
      <c r="BB5" s="102">
        <v>4357.4399999999996</v>
      </c>
      <c r="BC5" s="102">
        <v>4378.75</v>
      </c>
      <c r="BD5" s="102">
        <v>4397.88</v>
      </c>
      <c r="BE5" s="102">
        <v>4416.4799999999996</v>
      </c>
      <c r="BF5" s="102">
        <v>4427.5200000000004</v>
      </c>
      <c r="BG5" s="102">
        <v>4431.51</v>
      </c>
      <c r="BH5" s="102">
        <v>4439.37</v>
      </c>
      <c r="BI5" s="102">
        <v>4461.32</v>
      </c>
      <c r="BJ5" s="102">
        <v>4470.7</v>
      </c>
      <c r="BK5" s="102">
        <v>4501.72</v>
      </c>
      <c r="BL5" s="102">
        <v>4517.45</v>
      </c>
      <c r="BM5" s="102">
        <v>4594.63</v>
      </c>
      <c r="BN5" s="102">
        <v>4627.1499999999996</v>
      </c>
      <c r="BO5" s="102">
        <v>4657.7299999999996</v>
      </c>
      <c r="BP5" s="102">
        <v>4684.04</v>
      </c>
      <c r="BQ5" s="102">
        <v>4706.8599999999997</v>
      </c>
      <c r="BR5" s="102">
        <v>4735.92</v>
      </c>
      <c r="BS5" s="103"/>
      <c r="BT5" s="103"/>
      <c r="BU5" s="102">
        <v>4845.03</v>
      </c>
      <c r="BV5" s="102">
        <v>4857.07</v>
      </c>
      <c r="BW5" s="102">
        <v>4886.4399999999996</v>
      </c>
      <c r="BX5" s="102">
        <v>4907.13</v>
      </c>
      <c r="BY5" s="102">
        <v>4980.04</v>
      </c>
      <c r="BZ5" s="102">
        <v>5011.16</v>
      </c>
      <c r="CA5" s="102">
        <v>5050.7700000000004</v>
      </c>
      <c r="CB5" s="102">
        <v>5063.1499999999996</v>
      </c>
      <c r="CC5" s="102">
        <v>5054.5600000000004</v>
      </c>
      <c r="CD5" s="102">
        <v>5044.97</v>
      </c>
      <c r="CE5" s="102">
        <v>5053.45</v>
      </c>
      <c r="CF5" s="102">
        <v>5069.6899999999996</v>
      </c>
      <c r="CG5" s="102">
        <v>5074.92</v>
      </c>
      <c r="CH5" s="102">
        <v>5064.82</v>
      </c>
      <c r="CI5" s="102">
        <v>5103.45</v>
      </c>
      <c r="CJ5" s="102">
        <v>5135.57</v>
      </c>
      <c r="CK5" s="102">
        <v>5236.9799999999996</v>
      </c>
      <c r="CL5" s="102">
        <v>5291.18</v>
      </c>
      <c r="CM5" s="102">
        <v>5323.81</v>
      </c>
      <c r="CN5" s="102">
        <v>5353.97</v>
      </c>
      <c r="CO5" s="102">
        <v>5395.62</v>
      </c>
      <c r="CP5" s="102">
        <v>5439.08</v>
      </c>
      <c r="CQ5" s="102">
        <v>5487.61</v>
      </c>
      <c r="CR5" s="102">
        <v>5518.87</v>
      </c>
      <c r="CS5" s="102">
        <v>5549.38</v>
      </c>
      <c r="CT5" s="102">
        <v>5604.62</v>
      </c>
      <c r="CU5" s="102">
        <v>5619.14</v>
      </c>
      <c r="CV5" s="102">
        <v>5626.16</v>
      </c>
      <c r="CW5" s="102">
        <v>5714.47</v>
      </c>
      <c r="CX5" s="102">
        <v>5738.96</v>
      </c>
      <c r="CY5" s="102">
        <v>5749.66</v>
      </c>
      <c r="CZ5" s="102">
        <v>5764.49</v>
      </c>
      <c r="DA5" s="102">
        <v>5642.6</v>
      </c>
      <c r="DB5" s="102">
        <v>5632.4</v>
      </c>
      <c r="DC5" s="102">
        <v>5632.1</v>
      </c>
      <c r="DD5" s="102">
        <v>5627.01</v>
      </c>
      <c r="DE5" s="102">
        <v>5601.19</v>
      </c>
      <c r="DF5" s="102">
        <v>5587.76</v>
      </c>
      <c r="DG5" s="102">
        <v>5588.92</v>
      </c>
      <c r="DH5" s="102">
        <v>5626.89</v>
      </c>
      <c r="DI5" s="102">
        <v>5707.76</v>
      </c>
      <c r="DJ5" s="102">
        <v>5756.32</v>
      </c>
      <c r="DK5" s="102">
        <v>5762.52</v>
      </c>
      <c r="DL5" s="102">
        <v>5832.41</v>
      </c>
      <c r="DM5" s="102">
        <v>5838.35</v>
      </c>
      <c r="DN5" s="102">
        <v>5837.38</v>
      </c>
      <c r="DO5" s="102">
        <v>5872.82</v>
      </c>
      <c r="DP5" s="102">
        <v>5891.24</v>
      </c>
      <c r="DQ5" s="102">
        <v>5930.27</v>
      </c>
      <c r="DR5" s="102">
        <v>5927.61</v>
      </c>
      <c r="DS5" s="102">
        <v>5950.97</v>
      </c>
      <c r="DT5" s="102">
        <v>6031.3</v>
      </c>
      <c r="DU5" s="102">
        <v>6099.63</v>
      </c>
      <c r="DV5" s="102">
        <v>6113.76</v>
      </c>
      <c r="DW5" s="102">
        <v>6182.38</v>
      </c>
      <c r="DX5" s="102">
        <v>6223.49</v>
      </c>
      <c r="DY5" s="102">
        <v>6232.41</v>
      </c>
      <c r="DZ5" s="102">
        <v>6261.42</v>
      </c>
      <c r="EA5" s="102">
        <v>6274.72</v>
      </c>
      <c r="EB5" s="102">
        <v>6303.89</v>
      </c>
      <c r="EC5" s="102">
        <v>6290.9</v>
      </c>
      <c r="ED5" s="102">
        <v>6334.11</v>
      </c>
      <c r="EE5" s="102">
        <v>6382.65</v>
      </c>
      <c r="EF5" s="102">
        <v>6428.44</v>
      </c>
      <c r="EG5" s="102">
        <v>6521.69</v>
      </c>
      <c r="EH5" s="102">
        <v>6562.95</v>
      </c>
      <c r="EI5" s="102">
        <v>6598.28</v>
      </c>
      <c r="EJ5" s="102">
        <v>6604.26</v>
      </c>
      <c r="EK5" s="102">
        <v>6613.03</v>
      </c>
      <c r="EL5" s="102">
        <v>6588.35</v>
      </c>
      <c r="EM5" s="102">
        <v>6558.54</v>
      </c>
      <c r="EN5" s="102">
        <v>6590.96</v>
      </c>
      <c r="EO5" s="102">
        <v>6620.26</v>
      </c>
      <c r="EP5" s="102">
        <v>6657.71</v>
      </c>
      <c r="EQ5" s="102">
        <v>6642.07</v>
      </c>
      <c r="ER5" s="102">
        <v>6638.88</v>
      </c>
      <c r="ES5" s="102">
        <v>6680</v>
      </c>
      <c r="ET5" s="102">
        <v>6741.29</v>
      </c>
      <c r="EU5" s="102">
        <v>6756.64</v>
      </c>
      <c r="EV5" s="102">
        <v>6736.49</v>
      </c>
      <c r="EW5" s="102">
        <v>6712.46</v>
      </c>
      <c r="EX5" s="102">
        <v>6725.17</v>
      </c>
      <c r="EY5" s="102">
        <v>6770.25</v>
      </c>
      <c r="EZ5" s="102">
        <v>6774.07</v>
      </c>
      <c r="FA5" s="102">
        <v>6784.3</v>
      </c>
      <c r="FB5" s="102">
        <v>6771.06</v>
      </c>
      <c r="FC5" s="102">
        <v>6767.79</v>
      </c>
      <c r="FD5" s="102">
        <v>6776.48</v>
      </c>
      <c r="FE5" s="102">
        <v>6868.73</v>
      </c>
      <c r="FF5" s="102">
        <v>6891.9</v>
      </c>
      <c r="FG5" s="102">
        <v>6904.04</v>
      </c>
      <c r="FH5" s="102">
        <v>6932.69</v>
      </c>
      <c r="FI5" s="102">
        <v>6941.95</v>
      </c>
      <c r="FJ5" s="102">
        <v>6941.87</v>
      </c>
      <c r="FK5" s="102">
        <v>6935.79</v>
      </c>
      <c r="FL5" s="102">
        <v>6946.26</v>
      </c>
      <c r="FM5" s="102">
        <v>6950.25</v>
      </c>
      <c r="FN5" s="102">
        <v>6980.66</v>
      </c>
      <c r="FO5" s="102">
        <v>6963.17</v>
      </c>
      <c r="FP5" s="102">
        <v>6966.7763318326161</v>
      </c>
      <c r="FQ5" s="102">
        <v>7021.2</v>
      </c>
      <c r="FR5" s="102">
        <v>7003.6722757295902</v>
      </c>
      <c r="FS5" s="102">
        <v>6962.5431240579792</v>
      </c>
      <c r="FT5" s="102">
        <v>6977.9829113670085</v>
      </c>
      <c r="FU5" s="102">
        <v>6982.4993619931984</v>
      </c>
      <c r="FV5" s="102">
        <v>7036.0771484899797</v>
      </c>
      <c r="FW5" s="102">
        <v>7065.8400813446206</v>
      </c>
      <c r="FX5" s="102">
        <v>7066.9020821412205</v>
      </c>
      <c r="FY5" s="102">
        <v>7084.0774241507479</v>
      </c>
      <c r="FZ5" s="102">
        <v>7109.0550963168644</v>
      </c>
      <c r="GA5" s="102">
        <v>7105.793162975936</v>
      </c>
      <c r="GB5" s="102">
        <v>7107.8893055510098</v>
      </c>
      <c r="GC5" s="102">
        <v>7231.5457654090169</v>
      </c>
      <c r="GD5" s="102">
        <v>7239.8168879657105</v>
      </c>
      <c r="GE5" s="102">
        <v>7261.7783974793392</v>
      </c>
      <c r="GF5" s="102">
        <v>7255.8822067990141</v>
      </c>
      <c r="GG5" s="102">
        <v>7303.0522837483204</v>
      </c>
      <c r="GH5" s="102">
        <v>7319.9733537802758</v>
      </c>
      <c r="GI5" s="102">
        <v>7307.4113362438757</v>
      </c>
      <c r="GJ5" s="102">
        <v>7300.3072905851122</v>
      </c>
      <c r="GK5" s="102">
        <v>7334.4465287827506</v>
      </c>
      <c r="GL5" s="102">
        <v>7332.4076480754793</v>
      </c>
      <c r="GM5" s="102">
        <v>7378.6229091177693</v>
      </c>
      <c r="GN5" s="102">
        <v>7388.7821740115651</v>
      </c>
      <c r="GO5" s="102">
        <v>7587.3771502024656</v>
      </c>
      <c r="GP5" s="102">
        <v>7624.0370678142508</v>
      </c>
      <c r="GQ5" s="102">
        <v>7630.6459676907998</v>
      </c>
      <c r="GR5" s="102">
        <v>7640.4</v>
      </c>
      <c r="GS5" s="102">
        <v>7659.2213775130422</v>
      </c>
      <c r="GT5" s="102">
        <v>7669.9137771986789</v>
      </c>
      <c r="GU5" s="102">
        <v>7676.9894509231854</v>
      </c>
      <c r="GV5" s="102">
        <v>7713.3886001209785</v>
      </c>
      <c r="GW5" s="102">
        <v>7751.2849806662889</v>
      </c>
      <c r="GX5" s="102">
        <v>7753.68</v>
      </c>
      <c r="GY5" s="102">
        <v>7759.34</v>
      </c>
      <c r="GZ5" s="102">
        <v>7831.5362139357258</v>
      </c>
      <c r="HA5" s="102">
        <v>7947.5001418777247</v>
      </c>
      <c r="HB5" s="102">
        <v>8023.4166789162482</v>
      </c>
      <c r="HC5" s="102">
        <v>8043.5873093724749</v>
      </c>
      <c r="HD5" s="102">
        <v>8036.3340205693603</v>
      </c>
      <c r="HE5" s="102">
        <v>8091.4872586510583</v>
      </c>
      <c r="HF5" s="102">
        <v>8169.75</v>
      </c>
      <c r="HG5" s="102">
        <v>8169.7857434218458</v>
      </c>
      <c r="HH5" s="102">
        <v>8177.5309875851526</v>
      </c>
      <c r="HI5" s="102">
        <v>8241.1</v>
      </c>
      <c r="HJ5" s="102">
        <v>8294.7576009290588</v>
      </c>
      <c r="HK5" s="102">
        <v>8357.696339710199</v>
      </c>
      <c r="HL5" s="102">
        <v>8364.6002271491088</v>
      </c>
      <c r="HM5" s="102">
        <v>8475.105650273741</v>
      </c>
      <c r="HN5" s="102">
        <v>8514.6605577672835</v>
      </c>
      <c r="HO5" s="102">
        <v>8564.8145839372846</v>
      </c>
      <c r="HP5" s="102">
        <v>8578.8939586239612</v>
      </c>
      <c r="HQ5" s="102">
        <v>8606.8194698264779</v>
      </c>
      <c r="HR5" s="104"/>
      <c r="HS5" s="104"/>
      <c r="HT5" s="104"/>
      <c r="HU5" s="104"/>
      <c r="HV5" s="104"/>
      <c r="HW5" s="104"/>
      <c r="HX5" s="104"/>
      <c r="HY5" s="104"/>
      <c r="HZ5" s="104"/>
      <c r="IA5" s="104"/>
      <c r="IB5" s="104"/>
      <c r="IC5" s="104"/>
      <c r="ID5" s="104"/>
      <c r="IE5" s="104"/>
      <c r="IF5" s="106"/>
      <c r="IG5" s="106"/>
      <c r="IH5" s="106"/>
      <c r="II5" s="106"/>
      <c r="IJ5" s="106"/>
      <c r="IK5" s="106"/>
      <c r="IL5" s="106"/>
      <c r="IM5" s="106"/>
      <c r="IN5" s="106"/>
      <c r="IO5" s="106"/>
      <c r="IP5" s="106"/>
      <c r="IQ5" s="106"/>
      <c r="IR5" s="106"/>
      <c r="IS5" s="106"/>
      <c r="IT5" s="106"/>
      <c r="IU5" s="106"/>
      <c r="IV5" s="106"/>
      <c r="IW5" s="106"/>
      <c r="IX5" s="106"/>
    </row>
    <row r="6" spans="1:279" hidden="1" x14ac:dyDescent="0.2">
      <c r="A6" s="101" t="s">
        <v>66</v>
      </c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102"/>
      <c r="AM6" s="102"/>
      <c r="AN6" s="102">
        <v>4098.3500000000004</v>
      </c>
      <c r="AO6" s="102">
        <v>4117.97</v>
      </c>
      <c r="AP6" s="102">
        <v>4154.33</v>
      </c>
      <c r="AQ6" s="102">
        <v>4188.46</v>
      </c>
      <c r="AR6" s="102">
        <v>4210.47</v>
      </c>
      <c r="AS6" s="102">
        <v>4231.17</v>
      </c>
      <c r="AT6" s="102">
        <v>4264.17</v>
      </c>
      <c r="AU6" s="102">
        <v>4264.22</v>
      </c>
      <c r="AV6" s="102">
        <v>4268.22</v>
      </c>
      <c r="AW6" s="102">
        <v>4289.04</v>
      </c>
      <c r="AX6" s="102">
        <v>4305.46</v>
      </c>
      <c r="AY6" s="102">
        <v>4333.42</v>
      </c>
      <c r="AZ6" s="102">
        <v>4354.17</v>
      </c>
      <c r="BA6" s="102">
        <v>4441.97</v>
      </c>
      <c r="BB6" s="102">
        <v>4492.2</v>
      </c>
      <c r="BC6" s="102">
        <v>4514.17</v>
      </c>
      <c r="BD6" s="102">
        <v>4533.8900000000003</v>
      </c>
      <c r="BE6" s="102">
        <v>4553.0600000000004</v>
      </c>
      <c r="BF6" s="102">
        <v>4564.45</v>
      </c>
      <c r="BG6" s="102">
        <v>4568.5600000000004</v>
      </c>
      <c r="BH6" s="102">
        <v>4576.67</v>
      </c>
      <c r="BI6" s="102">
        <v>4599.29</v>
      </c>
      <c r="BJ6" s="102">
        <v>4608.96</v>
      </c>
      <c r="BK6" s="102">
        <v>4640.9399999999996</v>
      </c>
      <c r="BL6" s="102">
        <v>4657.16</v>
      </c>
      <c r="BM6" s="102">
        <v>4736.7299999999996</v>
      </c>
      <c r="BN6" s="102">
        <v>4770.25</v>
      </c>
      <c r="BO6" s="102">
        <v>4801.78</v>
      </c>
      <c r="BP6" s="102">
        <v>4828.8900000000003</v>
      </c>
      <c r="BQ6" s="102">
        <v>4852.43</v>
      </c>
      <c r="BR6" s="102">
        <v>4882.3900000000003</v>
      </c>
      <c r="BS6" s="103"/>
      <c r="BT6" s="103"/>
      <c r="BU6" s="102">
        <v>4994.87</v>
      </c>
      <c r="BV6" s="102">
        <v>5007.28</v>
      </c>
      <c r="BW6" s="102">
        <v>5037.55</v>
      </c>
      <c r="BX6" s="102">
        <v>5058.8900000000003</v>
      </c>
      <c r="BY6" s="102">
        <v>5134.0600000000004</v>
      </c>
      <c r="BZ6" s="102">
        <v>5166.13</v>
      </c>
      <c r="CA6" s="102">
        <v>5206.97</v>
      </c>
      <c r="CB6" s="102">
        <v>5219.7299999999996</v>
      </c>
      <c r="CC6" s="102">
        <v>5210.88</v>
      </c>
      <c r="CD6" s="102">
        <v>5200.99</v>
      </c>
      <c r="CE6" s="102">
        <v>5209.7299999999996</v>
      </c>
      <c r="CF6" s="102">
        <v>5226.47</v>
      </c>
      <c r="CG6" s="102">
        <v>5231.87</v>
      </c>
      <c r="CH6" s="102">
        <v>5221.46</v>
      </c>
      <c r="CI6" s="102">
        <v>5261.28</v>
      </c>
      <c r="CJ6" s="102">
        <v>5294.39</v>
      </c>
      <c r="CK6" s="102">
        <v>5398.94</v>
      </c>
      <c r="CL6" s="102">
        <v>5454.81</v>
      </c>
      <c r="CM6" s="102">
        <v>5488.46</v>
      </c>
      <c r="CN6" s="102">
        <v>5519.54</v>
      </c>
      <c r="CO6" s="102">
        <v>5562.48</v>
      </c>
      <c r="CP6" s="102">
        <v>5607.29</v>
      </c>
      <c r="CQ6" s="102">
        <v>5657.32</v>
      </c>
      <c r="CR6" s="102">
        <v>5689.54</v>
      </c>
      <c r="CS6" s="102">
        <v>5721</v>
      </c>
      <c r="CT6" s="102">
        <v>5777.95</v>
      </c>
      <c r="CU6" s="102">
        <v>5792.92</v>
      </c>
      <c r="CV6" s="102">
        <v>5800.16</v>
      </c>
      <c r="CW6" s="102">
        <v>5891.19</v>
      </c>
      <c r="CX6" s="102">
        <v>5916.45</v>
      </c>
      <c r="CY6" s="102">
        <v>5927.48</v>
      </c>
      <c r="CZ6" s="102">
        <v>5942.77</v>
      </c>
      <c r="DA6" s="102">
        <v>5817.11</v>
      </c>
      <c r="DB6" s="102">
        <v>5806.59</v>
      </c>
      <c r="DC6" s="102">
        <v>5806.28</v>
      </c>
      <c r="DD6" s="102">
        <v>5801.03</v>
      </c>
      <c r="DE6" s="102">
        <v>5774.41</v>
      </c>
      <c r="DF6" s="102">
        <v>5760.57</v>
      </c>
      <c r="DG6" s="102">
        <v>5761.77</v>
      </c>
      <c r="DH6" s="102">
        <v>5800.91</v>
      </c>
      <c r="DI6" s="102">
        <v>5884.28</v>
      </c>
      <c r="DJ6" s="102">
        <v>5934.34</v>
      </c>
      <c r="DK6" s="102">
        <v>5940.73</v>
      </c>
      <c r="DL6" s="102">
        <v>6012.78</v>
      </c>
      <c r="DM6" s="102">
        <v>6018.91</v>
      </c>
      <c r="DN6" s="102">
        <v>6017.91</v>
      </c>
      <c r="DO6" s="102">
        <v>6054.44</v>
      </c>
      <c r="DP6" s="102">
        <v>6073.43</v>
      </c>
      <c r="DQ6" s="102">
        <v>6113.67</v>
      </c>
      <c r="DR6" s="102">
        <v>6110.93</v>
      </c>
      <c r="DS6" s="102">
        <v>6135.01</v>
      </c>
      <c r="DT6" s="102">
        <v>6217.82</v>
      </c>
      <c r="DU6" s="102">
        <v>6288.27</v>
      </c>
      <c r="DV6" s="102">
        <v>6302.84</v>
      </c>
      <c r="DW6" s="102">
        <v>6373.58</v>
      </c>
      <c r="DX6" s="102">
        <v>6415.96</v>
      </c>
      <c r="DY6" s="102">
        <v>6425.15</v>
      </c>
      <c r="DZ6" s="102">
        <v>6455.06</v>
      </c>
      <c r="EA6" s="102">
        <v>6468.77</v>
      </c>
      <c r="EB6" s="102">
        <v>6498.85</v>
      </c>
      <c r="EC6" s="102">
        <v>6485.46</v>
      </c>
      <c r="ED6" s="102">
        <v>6530</v>
      </c>
      <c r="EE6" s="102">
        <v>6580.04</v>
      </c>
      <c r="EF6" s="102">
        <v>6627.24</v>
      </c>
      <c r="EG6" s="102">
        <v>6723.38</v>
      </c>
      <c r="EH6" s="102">
        <v>6765.92</v>
      </c>
      <c r="EI6" s="102">
        <v>6802.34</v>
      </c>
      <c r="EJ6" s="102">
        <v>6808.51</v>
      </c>
      <c r="EK6" s="102">
        <v>6817.54</v>
      </c>
      <c r="EL6" s="102">
        <v>6792.1</v>
      </c>
      <c r="EM6" s="102">
        <v>6761.37</v>
      </c>
      <c r="EN6" s="102">
        <v>6794.8</v>
      </c>
      <c r="EO6" s="102">
        <v>6824.99</v>
      </c>
      <c r="EP6" s="102">
        <v>6863.61</v>
      </c>
      <c r="EQ6" s="102">
        <v>6847.48</v>
      </c>
      <c r="ER6" s="102">
        <v>6844.2</v>
      </c>
      <c r="ES6" s="102">
        <v>6886.58</v>
      </c>
      <c r="ET6" s="102">
        <v>6949.78</v>
      </c>
      <c r="EU6" s="102">
        <v>6965.6</v>
      </c>
      <c r="EV6" s="102">
        <v>6944.83</v>
      </c>
      <c r="EW6" s="102">
        <v>6920.05</v>
      </c>
      <c r="EX6" s="102">
        <v>6933.16</v>
      </c>
      <c r="EY6" s="102">
        <v>6979.63</v>
      </c>
      <c r="EZ6" s="102">
        <v>6983.57</v>
      </c>
      <c r="FA6" s="102">
        <v>6994.11</v>
      </c>
      <c r="FB6" s="102">
        <v>6980.46</v>
      </c>
      <c r="FC6" s="102">
        <v>6977.09</v>
      </c>
      <c r="FD6" s="102">
        <v>6986.05</v>
      </c>
      <c r="FE6" s="102">
        <v>7081.15</v>
      </c>
      <c r="FF6" s="102">
        <v>7105.04</v>
      </c>
      <c r="FG6" s="102">
        <v>7117.56</v>
      </c>
      <c r="FH6" s="102">
        <v>7147.1</v>
      </c>
      <c r="FI6" s="102">
        <v>7156.64</v>
      </c>
      <c r="FJ6" s="102">
        <v>7156.56</v>
      </c>
      <c r="FK6" s="102">
        <v>7150.29</v>
      </c>
      <c r="FL6" s="102">
        <v>7161.08</v>
      </c>
      <c r="FM6" s="102">
        <v>7165.2</v>
      </c>
      <c r="FN6" s="102">
        <v>7196.55</v>
      </c>
      <c r="FO6" s="102">
        <v>7178.51</v>
      </c>
      <c r="FP6" s="102">
        <v>7182.2320421650711</v>
      </c>
      <c r="FQ6" s="102">
        <v>7238.34</v>
      </c>
      <c r="FR6" s="102">
        <v>7220.2690363013626</v>
      </c>
      <c r="FS6" s="102">
        <v>7177.8679174864565</v>
      </c>
      <c r="FT6" s="102">
        <v>7193.7851982851007</v>
      </c>
      <c r="FU6" s="102">
        <v>7198.4413254318933</v>
      </c>
      <c r="FV6" s="102">
        <v>7253.6760676708818</v>
      </c>
      <c r="FW6" s="102">
        <v>7284.3594540515633</v>
      </c>
      <c r="FX6" s="102">
        <v>7285.4542984655127</v>
      </c>
      <c r="FY6" s="102">
        <v>7303.1608080246506</v>
      </c>
      <c r="FZ6" s="102">
        <v>7328.9109439304757</v>
      </c>
      <c r="GA6" s="102">
        <v>7325.5481314839826</v>
      </c>
      <c r="GB6" s="102">
        <v>7327.7090997210207</v>
      </c>
      <c r="GC6" s="102">
        <v>7455.1897802984686</v>
      </c>
      <c r="GD6" s="102">
        <v>7463.7166969987975</v>
      </c>
      <c r="GE6" s="102">
        <v>7486.3573918927023</v>
      </c>
      <c r="GF6" s="102">
        <v>7480.2788546160782</v>
      </c>
      <c r="GG6" s="102">
        <v>7528.9077213917653</v>
      </c>
      <c r="GH6" s="102">
        <v>7546.3520953148854</v>
      </c>
      <c r="GI6" s="102">
        <v>7533.4015826865516</v>
      </c>
      <c r="GJ6" s="102">
        <v>7526.0778361028924</v>
      </c>
      <c r="GK6" s="102">
        <v>7561.2728701902979</v>
      </c>
      <c r="GL6" s="102">
        <v>7559.1709347113292</v>
      </c>
      <c r="GM6" s="102">
        <v>7606.8154567807842</v>
      </c>
      <c r="GN6" s="102">
        <v>7617.288908829426</v>
      </c>
      <c r="GO6" s="102">
        <v>7822.0256670477129</v>
      </c>
      <c r="GP6" s="102">
        <v>7859.8193355097565</v>
      </c>
      <c r="GQ6" s="102">
        <v>7866.6326233484842</v>
      </c>
      <c r="GR6" s="102">
        <v>7876.69</v>
      </c>
      <c r="GS6" s="102">
        <v>7896.0917611573941</v>
      </c>
      <c r="GT6" s="102">
        <v>7907.1148358151695</v>
      </c>
      <c r="GU6" s="102">
        <v>7914.4093330293044</v>
      </c>
      <c r="GV6" s="102">
        <v>7951.9341685090121</v>
      </c>
      <c r="GW6" s="102">
        <v>7991.0025389676639</v>
      </c>
      <c r="GX6" s="102">
        <v>7993.47</v>
      </c>
      <c r="GY6" s="102">
        <v>8000.1113351459862</v>
      </c>
      <c r="GZ6" s="102">
        <v>8062.5547694325041</v>
      </c>
      <c r="HA6" s="102">
        <v>8161.2999947214266</v>
      </c>
      <c r="HB6" s="102">
        <v>8231.3980102088371</v>
      </c>
      <c r="HC6" s="102">
        <v>8253.5632911818193</v>
      </c>
      <c r="HD6" s="102">
        <v>8266.2186897876018</v>
      </c>
      <c r="HE6" s="102">
        <v>8310.0710243282265</v>
      </c>
      <c r="HF6" s="102">
        <v>8367.8882142145776</v>
      </c>
      <c r="HG6" s="102">
        <v>8363.74812911769</v>
      </c>
      <c r="HH6" s="102">
        <v>8371.2941612533286</v>
      </c>
      <c r="HI6" s="102">
        <v>8416.66</v>
      </c>
      <c r="HJ6" s="102">
        <v>8456.101420387602</v>
      </c>
      <c r="HK6" s="102">
        <v>8497.6873755692777</v>
      </c>
      <c r="HL6" s="102">
        <v>8510.0129424104907</v>
      </c>
      <c r="HM6" s="102">
        <v>8605.933812183217</v>
      </c>
      <c r="HN6" s="102">
        <v>8652.0696428390656</v>
      </c>
      <c r="HO6" s="102">
        <v>8699.6459111808472</v>
      </c>
      <c r="HP6" s="102">
        <v>8724.0128497281748</v>
      </c>
      <c r="HQ6" s="102">
        <v>8748.0196047469526</v>
      </c>
      <c r="HR6" s="102">
        <v>8759.3929757550359</v>
      </c>
      <c r="HS6" s="102">
        <v>8813.1144052067011</v>
      </c>
      <c r="HT6" s="102">
        <v>8833.5499113273054</v>
      </c>
      <c r="HU6" s="102">
        <v>8872.5299613398201</v>
      </c>
      <c r="HV6" s="102">
        <v>8880.7543481944031</v>
      </c>
      <c r="HW6" s="102">
        <v>8879.0584603562256</v>
      </c>
      <c r="HX6" s="102">
        <v>8884.6991520831652</v>
      </c>
      <c r="HY6" s="104"/>
      <c r="HZ6" s="104"/>
      <c r="IA6" s="104"/>
      <c r="IB6" s="104"/>
      <c r="IC6" s="104"/>
      <c r="ID6" s="104"/>
      <c r="IE6" s="104"/>
      <c r="IF6" s="106"/>
      <c r="IG6" s="106"/>
      <c r="IH6" s="106"/>
      <c r="II6" s="106"/>
      <c r="IJ6" s="106"/>
      <c r="IK6" s="106"/>
      <c r="IL6" s="106"/>
      <c r="IM6" s="106"/>
      <c r="IN6" s="106"/>
      <c r="IO6" s="106"/>
      <c r="IP6" s="106"/>
      <c r="IQ6" s="106"/>
      <c r="IR6" s="106"/>
      <c r="IS6" s="106"/>
      <c r="IT6" s="106"/>
      <c r="IU6" s="106"/>
      <c r="IV6" s="106"/>
      <c r="IW6" s="106"/>
      <c r="IX6" s="106"/>
    </row>
    <row r="7" spans="1:279" hidden="1" x14ac:dyDescent="0.2">
      <c r="A7" s="101" t="s">
        <v>67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102"/>
      <c r="R7" s="102"/>
      <c r="S7" s="102"/>
      <c r="T7" s="102"/>
      <c r="U7" s="102"/>
      <c r="V7" s="102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102"/>
      <c r="AM7" s="102"/>
      <c r="AN7" s="102">
        <v>4098.3500000000004</v>
      </c>
      <c r="AO7" s="102">
        <v>4117.97</v>
      </c>
      <c r="AP7" s="102">
        <v>4154.33</v>
      </c>
      <c r="AQ7" s="102">
        <v>4188.46</v>
      </c>
      <c r="AR7" s="102">
        <v>4210.47</v>
      </c>
      <c r="AS7" s="102">
        <v>4231.17</v>
      </c>
      <c r="AT7" s="102">
        <v>4264.17</v>
      </c>
      <c r="AU7" s="102">
        <v>4264.22</v>
      </c>
      <c r="AV7" s="102">
        <v>4268.22</v>
      </c>
      <c r="AW7" s="102">
        <v>4289.04</v>
      </c>
      <c r="AX7" s="102">
        <v>4305.46</v>
      </c>
      <c r="AY7" s="102">
        <v>4333.42</v>
      </c>
      <c r="AZ7" s="102">
        <v>4354.17</v>
      </c>
      <c r="BA7" s="102">
        <v>4441.97</v>
      </c>
      <c r="BB7" s="102">
        <v>4492.2</v>
      </c>
      <c r="BC7" s="102">
        <v>4514.17</v>
      </c>
      <c r="BD7" s="102">
        <v>4533.8900000000003</v>
      </c>
      <c r="BE7" s="102">
        <v>4553.0600000000004</v>
      </c>
      <c r="BF7" s="102">
        <v>4564.45</v>
      </c>
      <c r="BG7" s="102">
        <v>4568.5600000000004</v>
      </c>
      <c r="BH7" s="102">
        <v>4576.67</v>
      </c>
      <c r="BI7" s="102">
        <v>4599.29</v>
      </c>
      <c r="BJ7" s="102">
        <v>4608.96</v>
      </c>
      <c r="BK7" s="102">
        <v>4640.9399999999996</v>
      </c>
      <c r="BL7" s="102">
        <v>4657.16</v>
      </c>
      <c r="BM7" s="102">
        <v>4736.7299999999996</v>
      </c>
      <c r="BN7" s="102">
        <v>4770.25</v>
      </c>
      <c r="BO7" s="102">
        <v>4801.78</v>
      </c>
      <c r="BP7" s="102">
        <v>4828.8900000000003</v>
      </c>
      <c r="BQ7" s="102">
        <v>4852.43</v>
      </c>
      <c r="BR7" s="102">
        <v>4882.3900000000003</v>
      </c>
      <c r="BS7" s="103"/>
      <c r="BT7" s="103"/>
      <c r="BU7" s="102">
        <v>4994.87</v>
      </c>
      <c r="BV7" s="102">
        <v>5007.28</v>
      </c>
      <c r="BW7" s="102">
        <v>5037.55</v>
      </c>
      <c r="BX7" s="102">
        <v>5058.8900000000003</v>
      </c>
      <c r="BY7" s="102">
        <v>5134.0600000000004</v>
      </c>
      <c r="BZ7" s="102">
        <v>5166.13</v>
      </c>
      <c r="CA7" s="102">
        <v>5206.97</v>
      </c>
      <c r="CB7" s="102">
        <v>5219.7299999999996</v>
      </c>
      <c r="CC7" s="102">
        <v>5210.88</v>
      </c>
      <c r="CD7" s="102">
        <v>5200.99</v>
      </c>
      <c r="CE7" s="102">
        <v>5209.7299999999996</v>
      </c>
      <c r="CF7" s="102">
        <v>5226.47</v>
      </c>
      <c r="CG7" s="102">
        <v>5231.87</v>
      </c>
      <c r="CH7" s="102">
        <v>5221.46</v>
      </c>
      <c r="CI7" s="102">
        <v>5261.28</v>
      </c>
      <c r="CJ7" s="102">
        <v>5294.39</v>
      </c>
      <c r="CK7" s="102">
        <v>5398.94</v>
      </c>
      <c r="CL7" s="102">
        <v>5454.81</v>
      </c>
      <c r="CM7" s="102">
        <v>5488.46</v>
      </c>
      <c r="CN7" s="102">
        <v>5519.54</v>
      </c>
      <c r="CO7" s="102">
        <v>5562.48</v>
      </c>
      <c r="CP7" s="102">
        <v>5607.29</v>
      </c>
      <c r="CQ7" s="102">
        <v>5657.32</v>
      </c>
      <c r="CR7" s="102">
        <v>5689.54</v>
      </c>
      <c r="CS7" s="102">
        <v>5721</v>
      </c>
      <c r="CT7" s="102">
        <v>5777.95</v>
      </c>
      <c r="CU7" s="102">
        <v>5792.92</v>
      </c>
      <c r="CV7" s="102">
        <v>5800.16</v>
      </c>
      <c r="CW7" s="102">
        <v>5891.19</v>
      </c>
      <c r="CX7" s="102">
        <v>5916.45</v>
      </c>
      <c r="CY7" s="102">
        <v>5927.48</v>
      </c>
      <c r="CZ7" s="102">
        <v>5942.77</v>
      </c>
      <c r="DA7" s="102">
        <v>5817.11</v>
      </c>
      <c r="DB7" s="102">
        <v>5806.59</v>
      </c>
      <c r="DC7" s="102">
        <v>5806.28</v>
      </c>
      <c r="DD7" s="102">
        <v>5801.03</v>
      </c>
      <c r="DE7" s="102">
        <v>5774.41</v>
      </c>
      <c r="DF7" s="102">
        <v>5760.57</v>
      </c>
      <c r="DG7" s="102">
        <v>5761.77</v>
      </c>
      <c r="DH7" s="102">
        <v>5800.91</v>
      </c>
      <c r="DI7" s="102">
        <v>5884.28</v>
      </c>
      <c r="DJ7" s="102">
        <v>5934.34</v>
      </c>
      <c r="DK7" s="102">
        <v>5940.73</v>
      </c>
      <c r="DL7" s="102">
        <v>6012.78</v>
      </c>
      <c r="DM7" s="102">
        <v>6018.91</v>
      </c>
      <c r="DN7" s="102">
        <v>6017.91</v>
      </c>
      <c r="DO7" s="102">
        <v>6054.44</v>
      </c>
      <c r="DP7" s="102">
        <v>6073.43</v>
      </c>
      <c r="DQ7" s="102">
        <v>6113.67</v>
      </c>
      <c r="DR7" s="102">
        <v>6110.93</v>
      </c>
      <c r="DS7" s="102">
        <v>6135.01</v>
      </c>
      <c r="DT7" s="102">
        <v>6217.82</v>
      </c>
      <c r="DU7" s="102">
        <v>6288.27</v>
      </c>
      <c r="DV7" s="102">
        <v>6302.84</v>
      </c>
      <c r="DW7" s="102">
        <v>6373.58</v>
      </c>
      <c r="DX7" s="102">
        <v>6415.96</v>
      </c>
      <c r="DY7" s="102">
        <v>6425.15</v>
      </c>
      <c r="DZ7" s="102">
        <v>6455.06</v>
      </c>
      <c r="EA7" s="102">
        <v>6468.77</v>
      </c>
      <c r="EB7" s="102">
        <v>6498.85</v>
      </c>
      <c r="EC7" s="102">
        <v>6485.46</v>
      </c>
      <c r="ED7" s="102">
        <v>6530</v>
      </c>
      <c r="EE7" s="102">
        <v>6580.04</v>
      </c>
      <c r="EF7" s="102">
        <v>6627.24</v>
      </c>
      <c r="EG7" s="102">
        <v>6723.38</v>
      </c>
      <c r="EH7" s="102">
        <v>6765.92</v>
      </c>
      <c r="EI7" s="102">
        <v>6802.34</v>
      </c>
      <c r="EJ7" s="102">
        <v>6808.51</v>
      </c>
      <c r="EK7" s="102">
        <v>6817.54</v>
      </c>
      <c r="EL7" s="102">
        <v>6792.1</v>
      </c>
      <c r="EM7" s="102">
        <v>6761.37</v>
      </c>
      <c r="EN7" s="102">
        <v>6794.8</v>
      </c>
      <c r="EO7" s="102">
        <v>6824.99</v>
      </c>
      <c r="EP7" s="102">
        <v>6863.61</v>
      </c>
      <c r="EQ7" s="102">
        <v>6847.48</v>
      </c>
      <c r="ER7" s="102">
        <v>6844.2</v>
      </c>
      <c r="ES7" s="102">
        <v>6886.58</v>
      </c>
      <c r="ET7" s="102">
        <v>6949.78</v>
      </c>
      <c r="EU7" s="102">
        <v>6965.6</v>
      </c>
      <c r="EV7" s="102">
        <v>6944.83</v>
      </c>
      <c r="EW7" s="102">
        <v>6920.05</v>
      </c>
      <c r="EX7" s="102">
        <v>6933.16</v>
      </c>
      <c r="EY7" s="102">
        <v>6979.63</v>
      </c>
      <c r="EZ7" s="102">
        <v>6983.57</v>
      </c>
      <c r="FA7" s="102">
        <v>6994.11</v>
      </c>
      <c r="FB7" s="102">
        <v>6980.46</v>
      </c>
      <c r="FC7" s="102">
        <v>6977.09</v>
      </c>
      <c r="FD7" s="102">
        <v>6986.05</v>
      </c>
      <c r="FE7" s="102">
        <v>7081.15</v>
      </c>
      <c r="FF7" s="102">
        <v>7105.04</v>
      </c>
      <c r="FG7" s="102">
        <v>7117.56</v>
      </c>
      <c r="FH7" s="102">
        <v>7147.1</v>
      </c>
      <c r="FI7" s="102">
        <v>7156.64</v>
      </c>
      <c r="FJ7" s="102">
        <v>7156.56</v>
      </c>
      <c r="FK7" s="102">
        <v>7150.29</v>
      </c>
      <c r="FL7" s="102">
        <v>7161.08</v>
      </c>
      <c r="FM7" s="102">
        <v>7165.2</v>
      </c>
      <c r="FN7" s="102">
        <v>7196.55</v>
      </c>
      <c r="FO7" s="102">
        <v>7178.51</v>
      </c>
      <c r="FP7" s="102">
        <v>7182.2320421650711</v>
      </c>
      <c r="FQ7" s="102">
        <v>7238.34</v>
      </c>
      <c r="FR7" s="102">
        <v>7220.2690363013626</v>
      </c>
      <c r="FS7" s="102">
        <v>7177.8679174864565</v>
      </c>
      <c r="FT7" s="102">
        <v>7193.7851982851007</v>
      </c>
      <c r="FU7" s="102">
        <v>7198.4413254318933</v>
      </c>
      <c r="FV7" s="102">
        <v>7253.6760676708818</v>
      </c>
      <c r="FW7" s="102">
        <v>7284.3594540515633</v>
      </c>
      <c r="FX7" s="102">
        <v>7285.4542984655127</v>
      </c>
      <c r="FY7" s="102">
        <v>7303.1608080246506</v>
      </c>
      <c r="FZ7" s="102">
        <v>7328.9109439304757</v>
      </c>
      <c r="GA7" s="102">
        <v>7325.5481314839826</v>
      </c>
      <c r="GB7" s="102">
        <v>7327.7090997210207</v>
      </c>
      <c r="GC7" s="102">
        <v>7455.1897802984686</v>
      </c>
      <c r="GD7" s="102">
        <v>7463.7166969987975</v>
      </c>
      <c r="GE7" s="102">
        <v>7486.3573918927023</v>
      </c>
      <c r="GF7" s="102">
        <v>7480.2788546160782</v>
      </c>
      <c r="GG7" s="102">
        <v>7528.9077213917653</v>
      </c>
      <c r="GH7" s="102">
        <v>7546.3520953148854</v>
      </c>
      <c r="GI7" s="102">
        <v>7533.4015826865516</v>
      </c>
      <c r="GJ7" s="102">
        <v>7526.0778361028924</v>
      </c>
      <c r="GK7" s="102">
        <v>7561.2728701902979</v>
      </c>
      <c r="GL7" s="102">
        <v>7559.1709347113292</v>
      </c>
      <c r="GM7" s="102">
        <v>7606.8154567807842</v>
      </c>
      <c r="GN7" s="102">
        <v>7617.288908829426</v>
      </c>
      <c r="GO7" s="102">
        <v>7822.0256670477129</v>
      </c>
      <c r="GP7" s="102">
        <v>7859.8193355097565</v>
      </c>
      <c r="GQ7" s="102">
        <v>7866.6326233484842</v>
      </c>
      <c r="GR7" s="102">
        <v>7876.69</v>
      </c>
      <c r="GS7" s="102">
        <v>7896.0917611573941</v>
      </c>
      <c r="GT7" s="102">
        <v>7907.1148358151695</v>
      </c>
      <c r="GU7" s="102">
        <v>7914.4093330293044</v>
      </c>
      <c r="GV7" s="102">
        <v>7951.9341685090121</v>
      </c>
      <c r="GW7" s="102">
        <v>7991.0025389676639</v>
      </c>
      <c r="GX7" s="102">
        <v>7993.47</v>
      </c>
      <c r="GY7" s="102">
        <v>8000.1113351459862</v>
      </c>
      <c r="GZ7" s="102">
        <v>8062.5547694325041</v>
      </c>
      <c r="HA7" s="102">
        <v>8161.2999947214266</v>
      </c>
      <c r="HB7" s="102">
        <v>8231.3980102088371</v>
      </c>
      <c r="HC7" s="102">
        <v>8253.5632911818229</v>
      </c>
      <c r="HD7" s="102">
        <v>8266.2186897876018</v>
      </c>
      <c r="HE7" s="102">
        <v>8310.0710243282265</v>
      </c>
      <c r="HF7" s="102">
        <v>8367.8882142145776</v>
      </c>
      <c r="HG7" s="102">
        <v>8363.74812911769</v>
      </c>
      <c r="HH7" s="102">
        <v>8371.2941612533286</v>
      </c>
      <c r="HI7" s="102">
        <v>8416.66</v>
      </c>
      <c r="HJ7" s="102">
        <v>8456.101420387602</v>
      </c>
      <c r="HK7" s="102">
        <v>8497.6873755692777</v>
      </c>
      <c r="HL7" s="102">
        <v>8510.0129424104907</v>
      </c>
      <c r="HM7" s="102">
        <v>8605.933812183217</v>
      </c>
      <c r="HN7" s="102">
        <v>8652.0696428390656</v>
      </c>
      <c r="HO7" s="102">
        <v>8699.6459111808472</v>
      </c>
      <c r="HP7" s="102">
        <v>8724.0128497281748</v>
      </c>
      <c r="HQ7" s="102">
        <v>8748.0196047469526</v>
      </c>
      <c r="HR7" s="102">
        <v>8759.3929757550359</v>
      </c>
      <c r="HS7" s="102">
        <v>8813.1144052067011</v>
      </c>
      <c r="HT7" s="102">
        <v>8833.5499113273054</v>
      </c>
      <c r="HU7" s="102">
        <v>8872.5299613398201</v>
      </c>
      <c r="HV7" s="102">
        <v>8880.7543481944031</v>
      </c>
      <c r="HW7" s="102">
        <v>8879.0584603562256</v>
      </c>
      <c r="HX7" s="102">
        <v>8884.6991520831652</v>
      </c>
      <c r="HY7" s="102">
        <v>9049.7796948922369</v>
      </c>
      <c r="HZ7" s="104"/>
      <c r="IA7" s="104"/>
      <c r="IB7" s="104"/>
      <c r="IC7" s="104"/>
      <c r="ID7" s="104"/>
      <c r="IE7" s="104"/>
      <c r="IF7" s="106"/>
      <c r="IG7" s="106"/>
      <c r="IH7" s="106"/>
      <c r="II7" s="106"/>
      <c r="IJ7" s="106"/>
      <c r="IK7" s="106"/>
      <c r="IL7" s="106"/>
      <c r="IM7" s="106"/>
      <c r="IN7" s="106"/>
      <c r="IO7" s="106"/>
      <c r="IP7" s="106"/>
      <c r="IQ7" s="106"/>
      <c r="IR7" s="106"/>
      <c r="IS7" s="106"/>
      <c r="IT7" s="106"/>
      <c r="IU7" s="106"/>
      <c r="IV7" s="106"/>
      <c r="IW7" s="106"/>
      <c r="IX7" s="106"/>
    </row>
    <row r="8" spans="1:279" x14ac:dyDescent="0.2">
      <c r="A8" s="124" t="s">
        <v>186</v>
      </c>
      <c r="B8" s="125"/>
      <c r="C8" s="125"/>
      <c r="D8" s="125"/>
      <c r="E8" s="125"/>
      <c r="F8" s="125"/>
      <c r="G8" s="125"/>
      <c r="H8" s="125"/>
      <c r="I8" s="125"/>
      <c r="J8" s="125"/>
      <c r="K8" s="125"/>
      <c r="L8" s="125"/>
      <c r="M8" s="125"/>
      <c r="N8" s="125"/>
      <c r="O8" s="125"/>
      <c r="P8" s="125"/>
      <c r="Q8" s="125"/>
      <c r="R8" s="125"/>
      <c r="S8" s="125"/>
      <c r="T8" s="125"/>
      <c r="U8" s="125"/>
      <c r="V8" s="125"/>
      <c r="W8" s="125"/>
      <c r="X8" s="125"/>
      <c r="Y8" s="125"/>
      <c r="Z8" s="125"/>
      <c r="AA8" s="125"/>
      <c r="AB8" s="125"/>
      <c r="AC8" s="125"/>
      <c r="AD8" s="125"/>
      <c r="AE8" s="125"/>
      <c r="AF8" s="125"/>
      <c r="AG8" s="125"/>
      <c r="AH8" s="125"/>
      <c r="AI8" s="125"/>
      <c r="AJ8" s="125"/>
      <c r="AK8" s="125"/>
      <c r="AL8" s="125"/>
      <c r="AM8" s="125"/>
      <c r="AN8" s="125">
        <v>4098.3500000000004</v>
      </c>
      <c r="AO8" s="125">
        <v>4117.97</v>
      </c>
      <c r="AP8" s="125">
        <v>4154.33</v>
      </c>
      <c r="AQ8" s="125">
        <v>4188.46</v>
      </c>
      <c r="AR8" s="125">
        <v>4210.47</v>
      </c>
      <c r="AS8" s="125">
        <v>4231.17</v>
      </c>
      <c r="AT8" s="125">
        <v>4264.17</v>
      </c>
      <c r="AU8" s="125">
        <v>4264.22</v>
      </c>
      <c r="AV8" s="125">
        <v>4268.22</v>
      </c>
      <c r="AW8" s="125">
        <v>4289.04</v>
      </c>
      <c r="AX8" s="125">
        <v>4305.46</v>
      </c>
      <c r="AY8" s="125">
        <v>4333.42</v>
      </c>
      <c r="AZ8" s="125">
        <v>4354.17</v>
      </c>
      <c r="BA8" s="125">
        <v>4441.97</v>
      </c>
      <c r="BB8" s="125">
        <v>4492.2</v>
      </c>
      <c r="BC8" s="125">
        <v>4514.17</v>
      </c>
      <c r="BD8" s="125">
        <v>4533.8900000000003</v>
      </c>
      <c r="BE8" s="125">
        <v>4553.0600000000004</v>
      </c>
      <c r="BF8" s="125">
        <v>4564.45</v>
      </c>
      <c r="BG8" s="125">
        <v>4568.5600000000004</v>
      </c>
      <c r="BH8" s="125">
        <v>4576.67</v>
      </c>
      <c r="BI8" s="125">
        <v>4599.29</v>
      </c>
      <c r="BJ8" s="125">
        <v>4608.96</v>
      </c>
      <c r="BK8" s="125">
        <v>4640.9399999999996</v>
      </c>
      <c r="BL8" s="125">
        <v>4657.16</v>
      </c>
      <c r="BM8" s="125">
        <v>4736.7299999999996</v>
      </c>
      <c r="BN8" s="125">
        <v>4770.25</v>
      </c>
      <c r="BO8" s="125">
        <v>4801.78</v>
      </c>
      <c r="BP8" s="125">
        <v>4828.8900000000003</v>
      </c>
      <c r="BQ8" s="125">
        <v>4852.43</v>
      </c>
      <c r="BR8" s="125">
        <v>4882.3900000000003</v>
      </c>
      <c r="BS8" s="126"/>
      <c r="BT8" s="126"/>
      <c r="BU8" s="125">
        <v>4994.87</v>
      </c>
      <c r="BV8" s="125">
        <v>5007.28</v>
      </c>
      <c r="BW8" s="125">
        <v>5037.55</v>
      </c>
      <c r="BX8" s="125">
        <v>5058.8900000000003</v>
      </c>
      <c r="BY8" s="125">
        <v>5134.0600000000004</v>
      </c>
      <c r="BZ8" s="125">
        <v>5166.13</v>
      </c>
      <c r="CA8" s="125">
        <v>5206.97</v>
      </c>
      <c r="CB8" s="125">
        <v>5219.7299999999996</v>
      </c>
      <c r="CC8" s="125">
        <v>5210.88</v>
      </c>
      <c r="CD8" s="125">
        <v>5200.99</v>
      </c>
      <c r="CE8" s="125">
        <v>5209.7299999999996</v>
      </c>
      <c r="CF8" s="125">
        <v>5226.47</v>
      </c>
      <c r="CG8" s="125">
        <v>5231.87</v>
      </c>
      <c r="CH8" s="125">
        <v>5221.46</v>
      </c>
      <c r="CI8" s="125">
        <v>5261.28</v>
      </c>
      <c r="CJ8" s="125">
        <v>5294.39</v>
      </c>
      <c r="CK8" s="125">
        <v>5398.94</v>
      </c>
      <c r="CL8" s="125">
        <v>5454.81</v>
      </c>
      <c r="CM8" s="125">
        <v>5488.46</v>
      </c>
      <c r="CN8" s="125">
        <v>5519.54</v>
      </c>
      <c r="CO8" s="125">
        <v>5562.48</v>
      </c>
      <c r="CP8" s="125">
        <v>5607.29</v>
      </c>
      <c r="CQ8" s="125">
        <v>5657.32</v>
      </c>
      <c r="CR8" s="125">
        <v>5689.54</v>
      </c>
      <c r="CS8" s="125">
        <v>5721</v>
      </c>
      <c r="CT8" s="125">
        <v>5777.95</v>
      </c>
      <c r="CU8" s="125">
        <v>5792.92</v>
      </c>
      <c r="CV8" s="125">
        <v>5800.16</v>
      </c>
      <c r="CW8" s="125">
        <v>5891.19</v>
      </c>
      <c r="CX8" s="125">
        <v>5916.45</v>
      </c>
      <c r="CY8" s="125">
        <v>5927.48</v>
      </c>
      <c r="CZ8" s="125">
        <v>5942.77</v>
      </c>
      <c r="DA8" s="125">
        <v>5817.11</v>
      </c>
      <c r="DB8" s="125">
        <v>5806.59</v>
      </c>
      <c r="DC8" s="125">
        <v>5806.28</v>
      </c>
      <c r="DD8" s="125">
        <v>5801.03</v>
      </c>
      <c r="DE8" s="125">
        <v>5774.41</v>
      </c>
      <c r="DF8" s="125">
        <v>5760.57</v>
      </c>
      <c r="DG8" s="125">
        <v>5761.77</v>
      </c>
      <c r="DH8" s="125">
        <v>5800.91</v>
      </c>
      <c r="DI8" s="125">
        <v>5884.28</v>
      </c>
      <c r="DJ8" s="125">
        <v>5934.34</v>
      </c>
      <c r="DK8" s="125">
        <v>5940.73</v>
      </c>
      <c r="DL8" s="125">
        <v>6012.78</v>
      </c>
      <c r="DM8" s="125">
        <v>6018.91</v>
      </c>
      <c r="DN8" s="125">
        <v>6017.91</v>
      </c>
      <c r="DO8" s="125">
        <v>6054.44</v>
      </c>
      <c r="DP8" s="125">
        <v>6073.43</v>
      </c>
      <c r="DQ8" s="125">
        <v>6113.67</v>
      </c>
      <c r="DR8" s="125">
        <v>6110.93</v>
      </c>
      <c r="DS8" s="125">
        <v>6135.01</v>
      </c>
      <c r="DT8" s="125">
        <v>6217.82</v>
      </c>
      <c r="DU8" s="125">
        <v>6288.27</v>
      </c>
      <c r="DV8" s="125">
        <v>6302.84</v>
      </c>
      <c r="DW8" s="125">
        <v>6373.58</v>
      </c>
      <c r="DX8" s="125">
        <v>6415.96</v>
      </c>
      <c r="DY8" s="125">
        <v>6425.15</v>
      </c>
      <c r="DZ8" s="125">
        <v>6455.06</v>
      </c>
      <c r="EA8" s="125">
        <v>6468.77</v>
      </c>
      <c r="EB8" s="125">
        <v>6498.85</v>
      </c>
      <c r="EC8" s="125">
        <v>6485.46</v>
      </c>
      <c r="ED8" s="125">
        <v>6530</v>
      </c>
      <c r="EE8" s="125">
        <v>6580.04</v>
      </c>
      <c r="EF8" s="125">
        <v>6627.24</v>
      </c>
      <c r="EG8" s="125">
        <v>6723.38</v>
      </c>
      <c r="EH8" s="125">
        <v>6765.92</v>
      </c>
      <c r="EI8" s="125">
        <v>6802.34</v>
      </c>
      <c r="EJ8" s="125">
        <v>6808.51</v>
      </c>
      <c r="EK8" s="125">
        <v>6817.54</v>
      </c>
      <c r="EL8" s="125">
        <v>6792.1</v>
      </c>
      <c r="EM8" s="125">
        <v>6761.37</v>
      </c>
      <c r="EN8" s="125">
        <v>6794.8</v>
      </c>
      <c r="EO8" s="125">
        <v>6824.99</v>
      </c>
      <c r="EP8" s="125">
        <v>6863.61</v>
      </c>
      <c r="EQ8" s="125">
        <v>6847.48</v>
      </c>
      <c r="ER8" s="125">
        <v>6844.2</v>
      </c>
      <c r="ES8" s="125">
        <v>6886.58</v>
      </c>
      <c r="ET8" s="125">
        <v>6949.78</v>
      </c>
      <c r="EU8" s="125">
        <v>6965.6</v>
      </c>
      <c r="EV8" s="125">
        <v>6944.83</v>
      </c>
      <c r="EW8" s="125">
        <v>6920.05</v>
      </c>
      <c r="EX8" s="125">
        <v>6933.16</v>
      </c>
      <c r="EY8" s="125">
        <v>6979.63</v>
      </c>
      <c r="EZ8" s="125">
        <v>6983.57</v>
      </c>
      <c r="FA8" s="125">
        <v>6994.11</v>
      </c>
      <c r="FB8" s="125">
        <v>6980.46</v>
      </c>
      <c r="FC8" s="125">
        <v>6977.09</v>
      </c>
      <c r="FD8" s="125">
        <v>6986.05</v>
      </c>
      <c r="FE8" s="125">
        <v>7081.15</v>
      </c>
      <c r="FF8" s="125">
        <v>7105.04</v>
      </c>
      <c r="FG8" s="125">
        <v>7117.56</v>
      </c>
      <c r="FH8" s="125">
        <v>7147.1</v>
      </c>
      <c r="FI8" s="125">
        <v>7156.64</v>
      </c>
      <c r="FJ8" s="125">
        <v>7156.56</v>
      </c>
      <c r="FK8" s="125">
        <v>7150.29</v>
      </c>
      <c r="FL8" s="125">
        <v>7161.08</v>
      </c>
      <c r="FM8" s="125">
        <v>7165.2</v>
      </c>
      <c r="FN8" s="125">
        <v>7196.55</v>
      </c>
      <c r="FO8" s="125">
        <v>7178.51</v>
      </c>
      <c r="FP8" s="125">
        <v>7182.2320421650711</v>
      </c>
      <c r="FQ8" s="125">
        <v>7238.34</v>
      </c>
      <c r="FR8" s="125">
        <v>7220.2690363013626</v>
      </c>
      <c r="FS8" s="125">
        <v>7177.8679174864565</v>
      </c>
      <c r="FT8" s="125">
        <v>7193.7851982851007</v>
      </c>
      <c r="FU8" s="125">
        <v>7198.4413254318933</v>
      </c>
      <c r="FV8" s="125">
        <v>7253.6760676708818</v>
      </c>
      <c r="FW8" s="125">
        <v>7284.3594540515633</v>
      </c>
      <c r="FX8" s="125">
        <v>7285.4542984655127</v>
      </c>
      <c r="FY8" s="125">
        <v>7303.1608080246506</v>
      </c>
      <c r="FZ8" s="125">
        <v>7328.9109439304757</v>
      </c>
      <c r="GA8" s="125">
        <v>7325.5481314839826</v>
      </c>
      <c r="GB8" s="125">
        <v>7327.7090997210207</v>
      </c>
      <c r="GC8" s="125">
        <v>7455.1897802984686</v>
      </c>
      <c r="GD8" s="125">
        <v>7463.7166969987975</v>
      </c>
      <c r="GE8" s="125">
        <v>7486.3573918927023</v>
      </c>
      <c r="GF8" s="125">
        <v>7480.2788546160782</v>
      </c>
      <c r="GG8" s="125">
        <v>7528.9077213917653</v>
      </c>
      <c r="GH8" s="125">
        <v>7546.3520953148854</v>
      </c>
      <c r="GI8" s="125">
        <v>7533.4015826865516</v>
      </c>
      <c r="GJ8" s="125">
        <v>7526.0778361028924</v>
      </c>
      <c r="GK8" s="125">
        <v>7561.2728701902979</v>
      </c>
      <c r="GL8" s="125">
        <v>7559.1709347113292</v>
      </c>
      <c r="GM8" s="125">
        <v>7606.8154567807842</v>
      </c>
      <c r="GN8" s="125">
        <v>7617.288908829426</v>
      </c>
      <c r="GO8" s="125">
        <v>7822.0256670477129</v>
      </c>
      <c r="GP8" s="125">
        <v>7859.8193355097565</v>
      </c>
      <c r="GQ8" s="125">
        <v>7866.6326233484842</v>
      </c>
      <c r="GR8" s="125">
        <v>7876.69</v>
      </c>
      <c r="GS8" s="125">
        <v>7896.0917611573941</v>
      </c>
      <c r="GT8" s="125">
        <v>7907.1148358151695</v>
      </c>
      <c r="GU8" s="125">
        <v>7914.4093330293044</v>
      </c>
      <c r="GV8" s="125">
        <v>7951.9341685090121</v>
      </c>
      <c r="GW8" s="125">
        <v>7991.0025389676639</v>
      </c>
      <c r="GX8" s="125">
        <v>7993.47</v>
      </c>
      <c r="GY8" s="125">
        <v>8000.1113351459862</v>
      </c>
      <c r="GZ8" s="125">
        <v>8062.5547694325041</v>
      </c>
      <c r="HA8" s="125">
        <v>8161.2999947214266</v>
      </c>
      <c r="HB8" s="125">
        <v>8231.3980102088371</v>
      </c>
      <c r="HC8" s="125">
        <v>8253.5632911818229</v>
      </c>
      <c r="HD8" s="125">
        <v>8266.2186897876018</v>
      </c>
      <c r="HE8" s="125">
        <v>8310.0710243282265</v>
      </c>
      <c r="HF8" s="125">
        <v>8367.8882142145776</v>
      </c>
      <c r="HG8" s="125">
        <v>8363.74812911769</v>
      </c>
      <c r="HH8" s="125">
        <v>8371.2941612533286</v>
      </c>
      <c r="HI8" s="125">
        <v>8416.66</v>
      </c>
      <c r="HJ8" s="125">
        <v>8456.101420387602</v>
      </c>
      <c r="HK8" s="125">
        <v>8497.6873755692777</v>
      </c>
      <c r="HL8" s="125">
        <v>8510.0129424104907</v>
      </c>
      <c r="HM8" s="125">
        <v>8605.933812183217</v>
      </c>
      <c r="HN8" s="125">
        <v>8652.0696428390656</v>
      </c>
      <c r="HO8" s="125">
        <v>8699.6459111808472</v>
      </c>
      <c r="HP8" s="125">
        <v>8724.0128497281748</v>
      </c>
      <c r="HQ8" s="125">
        <v>8748.0196047469526</v>
      </c>
      <c r="HR8" s="125">
        <v>8759.3929757550359</v>
      </c>
      <c r="HS8" s="125">
        <v>8813.1144052067011</v>
      </c>
      <c r="HT8" s="125">
        <v>8833.5499113273054</v>
      </c>
      <c r="HU8" s="125">
        <v>8872.5299613398201</v>
      </c>
      <c r="HV8" s="125">
        <v>8275.7856742491113</v>
      </c>
      <c r="HW8" s="125">
        <v>8267.5025286446435</v>
      </c>
      <c r="HX8" s="125">
        <v>8261.8017348893009</v>
      </c>
      <c r="HY8" s="125">
        <v>8489.3831730504226</v>
      </c>
      <c r="HZ8" s="125">
        <v>8490.7274320445995</v>
      </c>
      <c r="IA8" s="125">
        <v>8305.7848536456659</v>
      </c>
      <c r="IB8" s="125">
        <v>8091.018057916599</v>
      </c>
      <c r="IC8" s="125">
        <v>8102.2670425056649</v>
      </c>
      <c r="ID8" s="125">
        <v>8092.9923507405074</v>
      </c>
      <c r="IE8" s="125">
        <v>8032.991313855282</v>
      </c>
      <c r="IF8" s="125">
        <v>8019.8346502425902</v>
      </c>
      <c r="IG8" s="125">
        <v>8024.3986110509077</v>
      </c>
      <c r="IH8" s="125">
        <v>8032.5192626925818</v>
      </c>
      <c r="II8" s="125">
        <v>8018.058321127075</v>
      </c>
      <c r="IJ8" s="125">
        <v>8008.8700925592057</v>
      </c>
      <c r="IK8" s="125">
        <v>8164.6814090346461</v>
      </c>
      <c r="IL8" s="125">
        <v>8236.1368369746197</v>
      </c>
      <c r="IM8" s="125">
        <v>8323.2247096153351</v>
      </c>
      <c r="IN8" s="125">
        <v>8340.0229987667954</v>
      </c>
      <c r="IO8" s="125">
        <v>8365.9107542016191</v>
      </c>
      <c r="IP8" s="125">
        <v>8374.6227031460912</v>
      </c>
      <c r="IQ8" s="125">
        <v>8400.3025077782022</v>
      </c>
      <c r="IR8" s="125">
        <v>8447.8346276808097</v>
      </c>
      <c r="IS8" s="125">
        <v>8521.8285735410082</v>
      </c>
      <c r="IT8" s="125">
        <v>8528.7077317942731</v>
      </c>
      <c r="IU8" s="125">
        <v>8563.9788710405101</v>
      </c>
      <c r="IV8" s="125">
        <v>8662.2804400658351</v>
      </c>
      <c r="IW8" s="125">
        <v>9051.211473283116</v>
      </c>
      <c r="IX8" s="125">
        <v>9068.598309180541</v>
      </c>
      <c r="IY8" s="125">
        <v>9076.9324502630388</v>
      </c>
      <c r="IZ8" s="125">
        <v>9098.7498179069298</v>
      </c>
      <c r="JA8" s="125">
        <v>9146.2473320318404</v>
      </c>
      <c r="JB8" s="125">
        <v>9148.0310606001804</v>
      </c>
      <c r="JC8" s="127">
        <v>9285.2466672166029</v>
      </c>
      <c r="JD8" s="127">
        <v>9323.6900658028972</v>
      </c>
      <c r="JE8" s="127">
        <v>9346.523026482826</v>
      </c>
      <c r="JF8" s="127">
        <v>9390.3168143214498</v>
      </c>
      <c r="JG8" s="127">
        <v>9436.5121668631145</v>
      </c>
      <c r="JH8" s="127">
        <v>9455.608494187034</v>
      </c>
      <c r="JI8" s="236">
        <v>10015.882203644658</v>
      </c>
      <c r="JJ8" s="236">
        <v>10182.336648418588</v>
      </c>
      <c r="JK8" s="236">
        <v>10004.845670191282</v>
      </c>
      <c r="JL8" s="236">
        <v>10000.700905431202</v>
      </c>
      <c r="JM8" s="236">
        <v>9998.8318013549797</v>
      </c>
      <c r="JN8" s="236">
        <v>9975.5381685474113</v>
      </c>
      <c r="JO8" s="236">
        <v>9971.1884141921491</v>
      </c>
      <c r="JP8" s="236">
        <v>9969.5978756531513</v>
      </c>
      <c r="JQ8" s="236">
        <v>9963.5097784596128</v>
      </c>
      <c r="JR8" s="236"/>
      <c r="JS8" s="236"/>
    </row>
    <row r="9" spans="1:279" x14ac:dyDescent="0.2">
      <c r="A9" s="124" t="s">
        <v>187</v>
      </c>
      <c r="B9" s="128"/>
      <c r="C9" s="128"/>
      <c r="D9" s="128"/>
      <c r="E9" s="129"/>
      <c r="F9" s="128"/>
      <c r="G9" s="128"/>
      <c r="H9" s="128"/>
      <c r="I9" s="128"/>
      <c r="J9" s="129"/>
      <c r="K9" s="129"/>
      <c r="L9" s="128"/>
      <c r="M9" s="128"/>
      <c r="N9" s="128"/>
      <c r="O9" s="128"/>
      <c r="P9" s="128"/>
      <c r="Q9" s="128"/>
      <c r="R9" s="128"/>
      <c r="S9" s="128"/>
      <c r="T9" s="128"/>
      <c r="U9" s="128"/>
      <c r="V9" s="128"/>
      <c r="W9" s="128"/>
      <c r="X9" s="128"/>
      <c r="Y9" s="128"/>
      <c r="Z9" s="128"/>
      <c r="AA9" s="128"/>
      <c r="AB9" s="128"/>
      <c r="AC9" s="128"/>
      <c r="AD9" s="128"/>
      <c r="AE9" s="128"/>
      <c r="AF9" s="128"/>
      <c r="AG9" s="128"/>
      <c r="AH9" s="128"/>
      <c r="AI9" s="128"/>
      <c r="AJ9" s="128"/>
      <c r="AK9" s="128"/>
      <c r="AL9" s="128"/>
      <c r="AM9" s="128"/>
      <c r="AN9" s="129"/>
      <c r="AO9" s="129"/>
      <c r="AP9" s="128"/>
      <c r="AQ9" s="128"/>
      <c r="AR9" s="128"/>
      <c r="AS9" s="128"/>
      <c r="AT9" s="128"/>
      <c r="AU9" s="128"/>
      <c r="AV9" s="128"/>
      <c r="AW9" s="128"/>
      <c r="AX9" s="128"/>
      <c r="AY9" s="128"/>
      <c r="AZ9" s="128"/>
      <c r="BA9" s="128"/>
      <c r="BB9" s="128"/>
      <c r="BC9" s="128"/>
      <c r="BD9" s="128"/>
      <c r="BE9" s="128"/>
      <c r="BF9" s="128"/>
      <c r="BG9" s="128"/>
      <c r="BH9" s="128"/>
      <c r="BI9" s="128"/>
      <c r="BJ9" s="128"/>
      <c r="BK9" s="128"/>
      <c r="BL9" s="128"/>
      <c r="BM9" s="128"/>
      <c r="BN9" s="128"/>
      <c r="BO9" s="128"/>
      <c r="BP9" s="128"/>
      <c r="BQ9" s="128"/>
      <c r="BR9" s="128"/>
      <c r="BS9" s="130"/>
      <c r="BT9" s="130"/>
      <c r="BU9" s="129"/>
      <c r="BV9" s="129"/>
      <c r="BW9" s="129"/>
      <c r="BX9" s="129"/>
      <c r="BY9" s="129"/>
      <c r="BZ9" s="129"/>
      <c r="CA9" s="129"/>
      <c r="CB9" s="129"/>
      <c r="CC9" s="129"/>
      <c r="CD9" s="129"/>
      <c r="CE9" s="129"/>
      <c r="CF9" s="129"/>
      <c r="CG9" s="129"/>
      <c r="CH9" s="129"/>
      <c r="CI9" s="129"/>
      <c r="CJ9" s="129"/>
      <c r="CK9" s="129"/>
      <c r="CL9" s="129"/>
      <c r="CM9" s="129"/>
      <c r="CN9" s="129"/>
      <c r="CO9" s="129"/>
      <c r="CP9" s="129"/>
      <c r="CQ9" s="129"/>
      <c r="CR9" s="129"/>
      <c r="CS9" s="129"/>
      <c r="CT9" s="129"/>
      <c r="CU9" s="129"/>
      <c r="CV9" s="129"/>
      <c r="CW9" s="129"/>
      <c r="CX9" s="129"/>
      <c r="CY9" s="129"/>
      <c r="CZ9" s="129"/>
      <c r="DA9" s="129"/>
      <c r="DB9" s="129"/>
      <c r="DC9" s="129"/>
      <c r="DD9" s="129"/>
      <c r="DE9" s="129"/>
      <c r="DF9" s="129"/>
      <c r="DG9" s="129"/>
      <c r="DH9" s="129"/>
      <c r="DI9" s="129"/>
      <c r="DJ9" s="129"/>
      <c r="DK9" s="129"/>
      <c r="DL9" s="129"/>
      <c r="DM9" s="129"/>
      <c r="DN9" s="129"/>
      <c r="DO9" s="129"/>
      <c r="DP9" s="129"/>
      <c r="DQ9" s="129"/>
      <c r="DR9" s="129"/>
      <c r="DS9" s="129"/>
      <c r="DT9" s="129"/>
      <c r="DU9" s="129"/>
      <c r="DV9" s="129"/>
      <c r="DW9" s="129"/>
      <c r="DX9" s="129"/>
      <c r="DY9" s="129"/>
      <c r="DZ9" s="129"/>
      <c r="EA9" s="129"/>
      <c r="EB9" s="129"/>
      <c r="EC9" s="129"/>
      <c r="ED9" s="129"/>
      <c r="EE9" s="129"/>
      <c r="EF9" s="129"/>
      <c r="EG9" s="129"/>
      <c r="EH9" s="129"/>
      <c r="EI9" s="129"/>
      <c r="EJ9" s="129"/>
      <c r="EK9" s="129"/>
      <c r="EL9" s="129"/>
      <c r="EM9" s="129"/>
      <c r="EN9" s="129"/>
      <c r="EO9" s="129"/>
      <c r="EP9" s="129"/>
      <c r="EQ9" s="129"/>
      <c r="ER9" s="129"/>
      <c r="ES9" s="129"/>
      <c r="ET9" s="129"/>
      <c r="EU9" s="129"/>
      <c r="EV9" s="129"/>
      <c r="EW9" s="129"/>
      <c r="EX9" s="129"/>
      <c r="EY9" s="129"/>
      <c r="EZ9" s="129"/>
      <c r="FA9" s="129"/>
      <c r="FB9" s="129"/>
      <c r="FC9" s="129"/>
      <c r="FD9" s="129"/>
      <c r="FE9" s="129"/>
      <c r="FF9" s="129"/>
      <c r="FG9" s="129"/>
      <c r="FH9" s="129"/>
      <c r="FI9" s="129"/>
      <c r="FJ9" s="129"/>
      <c r="FK9" s="129"/>
      <c r="FL9" s="129"/>
      <c r="FM9" s="129"/>
      <c r="FN9" s="129"/>
      <c r="FO9" s="129"/>
      <c r="FP9" s="129"/>
      <c r="FQ9" s="129"/>
      <c r="FR9" s="129"/>
      <c r="FS9" s="129"/>
      <c r="FT9" s="129"/>
      <c r="FU9" s="129"/>
      <c r="FV9" s="129"/>
      <c r="FW9" s="129"/>
      <c r="FX9" s="129"/>
      <c r="FY9" s="129"/>
      <c r="FZ9" s="129"/>
      <c r="GA9" s="129"/>
      <c r="GB9" s="129"/>
      <c r="GC9" s="129"/>
      <c r="GD9" s="129"/>
      <c r="GE9" s="129"/>
      <c r="GF9" s="129"/>
      <c r="GG9" s="129"/>
      <c r="GH9" s="129"/>
      <c r="GI9" s="129"/>
      <c r="GJ9" s="129"/>
      <c r="GK9" s="129"/>
      <c r="GL9" s="129"/>
      <c r="GM9" s="129"/>
      <c r="GN9" s="129"/>
      <c r="GO9" s="129"/>
      <c r="GP9" s="129"/>
      <c r="GQ9" s="129"/>
      <c r="GR9" s="129"/>
      <c r="GS9" s="129"/>
      <c r="GT9" s="129"/>
      <c r="GU9" s="129"/>
      <c r="GV9" s="129"/>
      <c r="GW9" s="129"/>
      <c r="GX9" s="129"/>
      <c r="GY9" s="129"/>
      <c r="GZ9" s="129"/>
      <c r="HA9" s="129"/>
      <c r="HB9" s="129"/>
      <c r="HC9" s="129"/>
      <c r="HD9" s="129"/>
      <c r="HE9" s="129"/>
      <c r="HF9" s="129"/>
      <c r="HG9" s="125">
        <v>7796.9956875968664</v>
      </c>
      <c r="HH9" s="125">
        <v>7804.03</v>
      </c>
      <c r="HI9" s="125">
        <v>7846.33</v>
      </c>
      <c r="HJ9" s="125">
        <v>7883.0908487966617</v>
      </c>
      <c r="HK9" s="125">
        <v>7921.8588235712332</v>
      </c>
      <c r="HL9" s="125">
        <v>7933.3491778747239</v>
      </c>
      <c r="HM9" s="125">
        <v>8022.7701503195995</v>
      </c>
      <c r="HN9" s="125">
        <v>8065.7796897821372</v>
      </c>
      <c r="HO9" s="125">
        <v>8110.1320534574861</v>
      </c>
      <c r="HP9" s="125">
        <v>8132.8478092689738</v>
      </c>
      <c r="HQ9" s="125">
        <v>8155.2277843367247</v>
      </c>
      <c r="HR9" s="125">
        <v>8165.8304630376297</v>
      </c>
      <c r="HS9" s="125">
        <v>8215.9115786539205</v>
      </c>
      <c r="HT9" s="125">
        <v>8234.962298684226</v>
      </c>
      <c r="HU9" s="125">
        <v>8271.3009478514632</v>
      </c>
      <c r="HV9" s="125">
        <v>8278.9680105285879</v>
      </c>
      <c r="HW9" s="125">
        <v>8277.387047468872</v>
      </c>
      <c r="HX9" s="125">
        <v>8282.6455162876118</v>
      </c>
      <c r="HY9" s="125">
        <v>8436.5397230498438</v>
      </c>
      <c r="HZ9" s="125">
        <v>8459.7840334052198</v>
      </c>
      <c r="IA9" s="125">
        <v>8367.0551991782522</v>
      </c>
      <c r="IB9" s="125">
        <v>8243.8045712377607</v>
      </c>
      <c r="IC9" s="125">
        <v>8240.0254468397034</v>
      </c>
      <c r="ID9" s="125">
        <v>8222.0473762181209</v>
      </c>
      <c r="IE9" s="125">
        <v>8184.7482165697929</v>
      </c>
      <c r="IF9" s="125">
        <v>8175.9264469350228</v>
      </c>
      <c r="IG9" s="125">
        <v>8189.455669143892</v>
      </c>
      <c r="IH9" s="125">
        <v>8192.416359930703</v>
      </c>
      <c r="II9" s="125">
        <v>8178.4694662024485</v>
      </c>
      <c r="IJ9" s="125">
        <v>8185.8688637428359</v>
      </c>
      <c r="IK9" s="125">
        <v>8292.8787057742629</v>
      </c>
      <c r="IL9" s="125">
        <v>8357.3249447001836</v>
      </c>
      <c r="IM9" s="125">
        <v>8426.7043801749642</v>
      </c>
      <c r="IN9" s="125">
        <v>8457.4140157373567</v>
      </c>
      <c r="IO9" s="125">
        <v>8509.056496631656</v>
      </c>
      <c r="IP9" s="125">
        <v>8512.4285058498572</v>
      </c>
      <c r="IQ9" s="125">
        <v>8539.032625111302</v>
      </c>
      <c r="IR9" s="125">
        <v>8583.1648782179927</v>
      </c>
      <c r="IS9" s="125">
        <v>8640.3076690675807</v>
      </c>
      <c r="IT9" s="125">
        <v>8644.7809377902977</v>
      </c>
      <c r="IU9" s="125">
        <v>8683.7516626882134</v>
      </c>
      <c r="IV9" s="125">
        <v>8768.5026241927917</v>
      </c>
      <c r="IW9" s="125">
        <v>9056.2747942001242</v>
      </c>
      <c r="IX9" s="125">
        <v>9127.6408728902952</v>
      </c>
      <c r="IY9" s="125">
        <v>9170.1139358047512</v>
      </c>
      <c r="IZ9" s="125">
        <v>9230.1127850346165</v>
      </c>
      <c r="JA9" s="125">
        <v>9290.5692433908916</v>
      </c>
      <c r="JB9" s="125">
        <v>9310.9781617682274</v>
      </c>
      <c r="JC9" s="127">
        <v>9424.1661830745143</v>
      </c>
      <c r="JD9" s="127">
        <v>9486.6740496367347</v>
      </c>
      <c r="JE9" s="127">
        <v>9536.6035606315654</v>
      </c>
      <c r="JF9" s="127">
        <v>9591.3751313388802</v>
      </c>
      <c r="JG9" s="127">
        <v>9649.5936435711665</v>
      </c>
      <c r="JH9" s="127">
        <v>9711.6488653897359</v>
      </c>
      <c r="JI9" s="236">
        <v>10120.744320276439</v>
      </c>
      <c r="JJ9" s="236">
        <v>10002.562368455949</v>
      </c>
      <c r="JK9" s="236">
        <v>10227.790254141117</v>
      </c>
      <c r="JL9" s="236">
        <v>10258.171468378165</v>
      </c>
      <c r="JM9" s="236">
        <v>10275.293308955683</v>
      </c>
      <c r="JN9" s="236">
        <v>10273.887593646505</v>
      </c>
      <c r="JO9" s="236">
        <v>10293.390603909818</v>
      </c>
      <c r="JP9" s="236">
        <v>10322.864832331461</v>
      </c>
      <c r="JQ9" s="236">
        <v>10344.062444270989</v>
      </c>
      <c r="JR9" s="236"/>
      <c r="JS9" s="236"/>
    </row>
    <row r="10" spans="1:279" x14ac:dyDescent="0.2">
      <c r="B10" s="36"/>
      <c r="C10" s="36"/>
      <c r="D10" s="121"/>
      <c r="E10" s="121"/>
      <c r="F10" s="121"/>
      <c r="G10" s="121"/>
      <c r="H10" s="121"/>
      <c r="I10" s="121"/>
      <c r="J10" s="121"/>
      <c r="K10" s="121"/>
      <c r="L10" s="121"/>
      <c r="M10" s="121"/>
      <c r="N10" s="121"/>
      <c r="O10" s="121"/>
      <c r="P10" s="121"/>
      <c r="Q10" s="121"/>
      <c r="R10" s="121"/>
      <c r="S10" s="121"/>
      <c r="T10" s="121"/>
      <c r="U10" s="121"/>
      <c r="V10" s="121"/>
      <c r="W10" s="121"/>
      <c r="X10" s="121"/>
      <c r="Y10" s="121"/>
      <c r="Z10" s="121"/>
      <c r="AA10" s="121"/>
      <c r="AB10" s="121"/>
      <c r="AC10" s="121"/>
      <c r="AD10" s="121"/>
      <c r="AE10" s="121"/>
      <c r="AF10" s="121"/>
      <c r="AG10" s="121"/>
      <c r="AH10" s="121"/>
      <c r="AI10" s="121"/>
      <c r="AJ10" s="121"/>
      <c r="AK10" s="121"/>
      <c r="AL10" s="121"/>
      <c r="AM10" s="121"/>
      <c r="AN10" s="121"/>
      <c r="AO10" s="121"/>
      <c r="AP10" s="121"/>
      <c r="AQ10" s="121"/>
      <c r="AR10" s="121"/>
      <c r="AS10" s="121"/>
      <c r="AT10" s="121"/>
      <c r="AU10" s="121"/>
      <c r="AV10" s="121"/>
      <c r="AW10" s="121"/>
      <c r="AX10" s="121"/>
      <c r="AY10" s="121"/>
      <c r="AZ10" s="121"/>
      <c r="BA10" s="121"/>
      <c r="BB10" s="121"/>
      <c r="BC10" s="121"/>
      <c r="BD10" s="121"/>
      <c r="BE10" s="121"/>
      <c r="BF10" s="121"/>
      <c r="BG10" s="121"/>
      <c r="BH10" s="121"/>
      <c r="BI10" s="121"/>
      <c r="BJ10" s="121"/>
      <c r="BK10" s="121"/>
      <c r="BL10" s="121"/>
      <c r="BM10" s="121"/>
      <c r="BN10" s="121"/>
      <c r="BO10" s="121"/>
      <c r="BP10" s="121"/>
      <c r="BQ10" s="121"/>
      <c r="BR10" s="121"/>
      <c r="BS10" s="121"/>
      <c r="BT10" s="121"/>
      <c r="BU10" s="121"/>
      <c r="BV10" s="121"/>
      <c r="BW10" s="121"/>
      <c r="BX10" s="121"/>
      <c r="BY10" s="121"/>
      <c r="BZ10" s="121"/>
      <c r="CA10" s="121"/>
      <c r="CB10" s="121"/>
      <c r="CC10" s="121"/>
      <c r="CD10" s="121"/>
      <c r="CE10" s="121"/>
      <c r="CF10" s="121"/>
      <c r="CG10" s="121"/>
      <c r="CH10" s="121"/>
      <c r="CI10" s="121"/>
      <c r="CJ10" s="121"/>
      <c r="CK10" s="121"/>
      <c r="CL10" s="121"/>
      <c r="CM10" s="121"/>
      <c r="CN10" s="121"/>
      <c r="CO10" s="121"/>
      <c r="CP10" s="121"/>
      <c r="CQ10" s="121"/>
      <c r="CR10" s="121"/>
      <c r="CS10" s="121"/>
      <c r="CT10" s="121"/>
      <c r="CU10" s="121"/>
      <c r="CV10" s="121"/>
      <c r="CW10" s="121"/>
      <c r="CX10" s="121"/>
      <c r="CY10" s="121"/>
      <c r="CZ10" s="121"/>
      <c r="DA10" s="121"/>
      <c r="DB10" s="121"/>
      <c r="DC10" s="121"/>
      <c r="DD10" s="121"/>
      <c r="DE10" s="121"/>
      <c r="DF10" s="121"/>
      <c r="DG10" s="121"/>
      <c r="DH10" s="121"/>
      <c r="DI10" s="121"/>
      <c r="DJ10" s="121"/>
      <c r="DK10" s="121"/>
      <c r="DL10" s="121"/>
      <c r="DM10" s="121"/>
      <c r="DN10" s="121"/>
      <c r="DO10" s="121"/>
      <c r="DP10" s="121"/>
      <c r="DQ10" s="121"/>
      <c r="DR10" s="121"/>
      <c r="DS10" s="121"/>
      <c r="DT10" s="121"/>
      <c r="DU10" s="121"/>
      <c r="DV10" s="121"/>
      <c r="DW10" s="121"/>
      <c r="DX10" s="121"/>
      <c r="DY10" s="121"/>
      <c r="DZ10" s="121"/>
      <c r="EA10" s="121"/>
      <c r="EB10" s="121"/>
      <c r="EC10" s="121"/>
      <c r="ED10" s="121"/>
      <c r="EE10" s="121"/>
      <c r="EF10" s="121"/>
      <c r="EG10" s="121"/>
      <c r="EH10" s="121"/>
      <c r="EI10" s="121"/>
      <c r="EJ10" s="121"/>
      <c r="EK10" s="121"/>
      <c r="EL10" s="121"/>
      <c r="EM10" s="121"/>
      <c r="EN10" s="121"/>
      <c r="EO10" s="121"/>
      <c r="EP10" s="121"/>
      <c r="EQ10" s="121"/>
      <c r="ER10" s="121"/>
      <c r="ES10" s="121"/>
      <c r="ET10" s="121"/>
      <c r="EU10" s="121"/>
      <c r="EV10" s="121"/>
      <c r="EW10" s="121"/>
      <c r="EX10" s="121"/>
      <c r="EY10" s="121"/>
      <c r="EZ10" s="121"/>
      <c r="FA10" s="121"/>
      <c r="FB10" s="121"/>
      <c r="FC10" s="121"/>
      <c r="FD10" s="121"/>
      <c r="FE10" s="121"/>
      <c r="FF10" s="121"/>
      <c r="FG10" s="121"/>
      <c r="FH10" s="121"/>
      <c r="FI10" s="121"/>
      <c r="FJ10" s="121"/>
      <c r="FK10" s="121"/>
      <c r="FL10" s="121"/>
      <c r="FM10" s="121"/>
      <c r="FN10" s="121"/>
      <c r="FO10" s="121"/>
      <c r="FP10" s="121"/>
      <c r="FQ10" s="121"/>
      <c r="FR10" s="121"/>
      <c r="FS10" s="121"/>
      <c r="FT10" s="121"/>
      <c r="FU10" s="121"/>
      <c r="FV10" s="121"/>
      <c r="FW10" s="121"/>
      <c r="FX10" s="121"/>
      <c r="FY10" s="121"/>
      <c r="FZ10" s="121"/>
      <c r="GA10" s="121"/>
      <c r="GB10" s="121"/>
      <c r="GC10" s="121"/>
      <c r="GD10" s="121"/>
      <c r="GE10" s="121"/>
      <c r="GF10" s="121"/>
      <c r="GG10" s="121"/>
      <c r="GH10" s="121"/>
      <c r="GI10" s="121"/>
      <c r="GJ10" s="121"/>
      <c r="GK10" s="121"/>
      <c r="GL10" s="121"/>
      <c r="GM10" s="121"/>
      <c r="GN10" s="121"/>
      <c r="GO10" s="121"/>
      <c r="GP10" s="121"/>
      <c r="GQ10" s="121"/>
      <c r="GR10" s="121"/>
      <c r="GS10" s="121"/>
      <c r="GT10" s="121"/>
      <c r="GU10" s="121"/>
      <c r="GV10" s="121"/>
      <c r="GW10" s="121"/>
      <c r="GX10" s="121"/>
      <c r="GY10" s="121"/>
      <c r="GZ10" s="121"/>
      <c r="HA10" s="121"/>
      <c r="HB10" s="121"/>
      <c r="HC10" s="121"/>
      <c r="HD10" s="121"/>
      <c r="HE10" s="121"/>
      <c r="HF10" s="121"/>
      <c r="HG10" s="121"/>
      <c r="HH10" s="121"/>
      <c r="HI10" s="121"/>
      <c r="HJ10" s="121"/>
      <c r="HK10" s="121"/>
      <c r="HL10" s="121"/>
      <c r="HM10" s="121"/>
      <c r="HN10" s="121"/>
      <c r="HO10" s="121"/>
      <c r="HP10" s="121"/>
      <c r="HQ10" s="121"/>
      <c r="HR10" s="121"/>
      <c r="HS10" s="121"/>
      <c r="HT10" s="121"/>
      <c r="HU10" s="121"/>
      <c r="HV10" s="121"/>
      <c r="HW10" s="121"/>
      <c r="HX10" s="122"/>
      <c r="HY10" s="122"/>
      <c r="HZ10" s="122"/>
      <c r="IA10" s="122"/>
      <c r="IB10" s="122"/>
      <c r="IC10" s="122"/>
      <c r="ID10" s="122"/>
      <c r="IE10" s="122"/>
      <c r="IX10" s="123"/>
      <c r="IY10" s="123"/>
      <c r="IZ10" s="123"/>
      <c r="JA10" s="123"/>
      <c r="JB10" s="123"/>
      <c r="JC10" s="123"/>
      <c r="JD10" s="123"/>
      <c r="JE10" s="123"/>
      <c r="JF10" s="123"/>
      <c r="JG10" s="123"/>
      <c r="JH10" s="123"/>
    </row>
    <row r="11" spans="1:279" ht="7.5" customHeight="1" x14ac:dyDescent="0.2"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  <c r="AV11" s="36"/>
      <c r="AW11" s="36"/>
      <c r="AX11" s="36"/>
      <c r="AY11" s="36"/>
      <c r="AZ11" s="36"/>
      <c r="BA11" s="36"/>
      <c r="BB11" s="36"/>
      <c r="BC11" s="36"/>
      <c r="BD11" s="36"/>
      <c r="BE11" s="36"/>
      <c r="BF11" s="36"/>
      <c r="BG11" s="36"/>
      <c r="BH11" s="36"/>
      <c r="BI11" s="36"/>
      <c r="BJ11" s="36"/>
      <c r="BK11" s="36"/>
      <c r="BL11" s="36"/>
      <c r="BM11" s="36"/>
      <c r="BN11" s="36"/>
      <c r="BO11" s="36"/>
      <c r="BP11" s="36"/>
      <c r="BQ11" s="36"/>
      <c r="BR11" s="36"/>
      <c r="BS11" s="36"/>
      <c r="BT11" s="36"/>
      <c r="BU11" s="36"/>
      <c r="BV11" s="36"/>
      <c r="BY11" s="36"/>
      <c r="BZ11" s="36"/>
      <c r="CA11" s="36"/>
      <c r="CB11" s="36"/>
      <c r="CC11" s="36"/>
      <c r="CD11" s="36"/>
      <c r="CE11" s="36"/>
      <c r="CF11" s="36"/>
      <c r="CG11" s="36"/>
      <c r="CH11" s="36"/>
      <c r="CI11" s="36"/>
      <c r="CJ11" s="36"/>
      <c r="CK11" s="36"/>
      <c r="CL11" s="36"/>
      <c r="CM11" s="36"/>
      <c r="CN11" s="36"/>
      <c r="CO11" s="36"/>
      <c r="CP11" s="36"/>
      <c r="CQ11" s="36"/>
      <c r="CR11" s="36"/>
      <c r="CS11" s="36"/>
      <c r="CT11" s="36"/>
      <c r="CU11" s="36"/>
      <c r="CV11" s="36"/>
      <c r="CW11" s="36"/>
      <c r="CX11" s="36"/>
      <c r="CY11" s="36"/>
      <c r="CZ11" s="36"/>
      <c r="DA11" s="36"/>
      <c r="DB11" s="36"/>
      <c r="DC11" s="36"/>
      <c r="DD11" s="36"/>
      <c r="DE11" s="36"/>
      <c r="DF11" s="36"/>
      <c r="DG11" s="36"/>
      <c r="DH11" s="36"/>
      <c r="DI11" s="36"/>
      <c r="DJ11" s="36"/>
      <c r="DK11" s="36"/>
      <c r="DL11" s="36"/>
      <c r="DM11" s="36"/>
      <c r="DN11" s="36"/>
      <c r="DO11" s="36"/>
      <c r="DP11" s="36"/>
      <c r="DQ11" s="36"/>
      <c r="DR11" s="36"/>
      <c r="DS11" s="36"/>
      <c r="DT11" s="36"/>
      <c r="DU11" s="36"/>
      <c r="DV11" s="36"/>
      <c r="DW11" s="36"/>
      <c r="DX11" s="36"/>
      <c r="DY11" s="36"/>
      <c r="DZ11" s="36"/>
      <c r="EA11" s="36"/>
      <c r="EB11" s="36"/>
      <c r="EC11" s="36"/>
      <c r="ED11" s="36"/>
      <c r="EE11" s="36"/>
      <c r="EF11" s="36"/>
      <c r="EG11" s="36"/>
      <c r="EH11" s="36"/>
      <c r="EI11" s="36"/>
      <c r="EJ11" s="36"/>
      <c r="EK11" s="36"/>
      <c r="EL11" s="36"/>
      <c r="EM11" s="36"/>
      <c r="EN11" s="36"/>
      <c r="EO11" s="36"/>
      <c r="EP11" s="36"/>
      <c r="EQ11" s="36"/>
      <c r="ER11" s="36"/>
      <c r="ES11" s="36"/>
      <c r="ET11" s="36"/>
      <c r="EU11" s="36"/>
      <c r="EV11" s="36"/>
      <c r="EW11" s="36"/>
      <c r="EX11" s="36"/>
      <c r="EY11" s="36"/>
      <c r="EZ11" s="36"/>
      <c r="FA11" s="36"/>
      <c r="FB11" s="36"/>
      <c r="FC11" s="36"/>
      <c r="FD11" s="36"/>
      <c r="FE11" s="36"/>
      <c r="FF11" s="36"/>
      <c r="FG11" s="36"/>
      <c r="FH11" s="36"/>
      <c r="FI11" s="36"/>
      <c r="FJ11" s="36"/>
      <c r="FK11" s="36"/>
      <c r="FL11" s="36"/>
      <c r="FM11" s="36"/>
      <c r="FN11" s="36"/>
      <c r="FO11" s="36"/>
      <c r="FP11" s="36"/>
      <c r="FQ11" s="36"/>
      <c r="FR11" s="36"/>
      <c r="FS11" s="36"/>
      <c r="FT11" s="36"/>
      <c r="FU11" s="36"/>
      <c r="FV11" s="36"/>
      <c r="FW11" s="36"/>
      <c r="FX11" s="36"/>
      <c r="FY11" s="36"/>
      <c r="FZ11" s="36"/>
      <c r="GA11" s="36"/>
      <c r="GB11" s="36"/>
      <c r="GC11" s="36"/>
      <c r="GD11" s="36"/>
      <c r="GE11" s="36"/>
      <c r="GF11" s="36"/>
      <c r="GG11" s="36"/>
      <c r="GH11" s="36"/>
      <c r="GI11" s="36"/>
      <c r="GJ11" s="36"/>
      <c r="GK11" s="36"/>
      <c r="GL11" s="36"/>
      <c r="GM11" s="36"/>
      <c r="GN11" s="36"/>
      <c r="GO11" s="36"/>
      <c r="GP11" s="36"/>
      <c r="GQ11" s="36"/>
      <c r="GR11" s="36"/>
      <c r="GS11" s="36"/>
      <c r="GT11" s="36"/>
      <c r="GU11" s="36"/>
      <c r="GV11" s="36"/>
      <c r="GW11" s="36"/>
      <c r="GX11" s="36"/>
      <c r="GY11" s="36"/>
      <c r="GZ11" s="36"/>
      <c r="HA11" s="36"/>
      <c r="HB11" s="36"/>
      <c r="HC11" s="36"/>
      <c r="HD11" s="36"/>
      <c r="HE11" s="36"/>
      <c r="HF11" s="36"/>
      <c r="HG11" s="36"/>
      <c r="HH11" s="36"/>
      <c r="HI11" s="36"/>
      <c r="HJ11" s="36"/>
      <c r="HK11" s="36"/>
      <c r="HL11" s="36"/>
      <c r="HM11" s="36"/>
      <c r="HN11" s="36"/>
      <c r="HO11" s="36"/>
      <c r="HP11" s="36"/>
      <c r="HQ11" s="36"/>
      <c r="HR11" s="36"/>
      <c r="HS11" s="36"/>
      <c r="HT11" s="36"/>
      <c r="HU11" s="36"/>
      <c r="HV11" s="36"/>
      <c r="HW11" s="36"/>
      <c r="HX11" s="42"/>
      <c r="HY11" s="42"/>
      <c r="HZ11" s="42"/>
      <c r="IA11" s="42"/>
      <c r="IB11" s="42"/>
      <c r="IC11" s="42"/>
      <c r="ID11" s="42"/>
      <c r="IE11" s="42"/>
    </row>
    <row r="12" spans="1:279" ht="15.75" hidden="1" customHeight="1" thickBot="1" x14ac:dyDescent="0.25">
      <c r="A12" s="13" t="s">
        <v>68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  <c r="AV12" s="36"/>
      <c r="AW12" s="36"/>
      <c r="AX12" s="36"/>
      <c r="AY12" s="36"/>
      <c r="AZ12" s="36"/>
      <c r="BA12" s="36"/>
      <c r="BB12" s="36"/>
      <c r="BC12" s="36"/>
      <c r="BD12" s="36"/>
      <c r="BE12" s="36"/>
      <c r="BF12" s="36"/>
      <c r="BG12" s="36"/>
      <c r="BH12" s="36"/>
      <c r="BI12" s="36"/>
      <c r="BJ12" s="36"/>
      <c r="BK12" s="34">
        <v>109.46</v>
      </c>
      <c r="BL12" s="34">
        <v>109.53</v>
      </c>
      <c r="BM12" s="34">
        <v>110.13</v>
      </c>
      <c r="BN12" s="34">
        <v>110.85</v>
      </c>
      <c r="BO12" s="34">
        <v>111.63</v>
      </c>
      <c r="BP12" s="34">
        <v>112.13</v>
      </c>
      <c r="BQ12" s="34">
        <v>112.5</v>
      </c>
      <c r="BR12" s="34">
        <v>112.84</v>
      </c>
      <c r="BS12" s="34">
        <v>112.84</v>
      </c>
      <c r="BT12" s="34">
        <v>112.84</v>
      </c>
      <c r="BU12" s="34">
        <v>114.08</v>
      </c>
      <c r="BV12" s="34">
        <v>113.91</v>
      </c>
      <c r="BW12" s="34">
        <v>113.91</v>
      </c>
      <c r="BX12" s="34">
        <v>113.91</v>
      </c>
      <c r="BY12" s="34">
        <v>113.91</v>
      </c>
      <c r="BZ12" s="34">
        <v>116.67</v>
      </c>
      <c r="CA12" s="34">
        <v>118.08</v>
      </c>
      <c r="CB12" s="34">
        <v>119.14</v>
      </c>
      <c r="CC12" s="34">
        <v>119.5</v>
      </c>
      <c r="CD12" s="34">
        <v>119.65</v>
      </c>
      <c r="CE12" s="34">
        <v>119.85</v>
      </c>
      <c r="CF12" s="34">
        <v>119.69</v>
      </c>
      <c r="CG12" s="34">
        <v>119.79</v>
      </c>
      <c r="CH12" s="34">
        <v>119.79</v>
      </c>
      <c r="CI12" s="34">
        <v>120.36</v>
      </c>
      <c r="CJ12" s="34">
        <v>120.96</v>
      </c>
      <c r="CK12" s="34">
        <v>114.37</v>
      </c>
      <c r="CL12" s="34">
        <v>117.14</v>
      </c>
      <c r="CM12" s="34">
        <v>120.09</v>
      </c>
      <c r="CN12" s="34">
        <v>123.01</v>
      </c>
      <c r="CO12" s="34">
        <v>124.85</v>
      </c>
      <c r="CP12" s="34">
        <v>132.22</v>
      </c>
      <c r="CQ12" s="34">
        <v>137.87</v>
      </c>
      <c r="CR12" s="34">
        <v>138.44999999999999</v>
      </c>
      <c r="CS12" s="34">
        <v>138.85</v>
      </c>
      <c r="CT12" s="34">
        <v>139.33000000000001</v>
      </c>
      <c r="CU12" s="34">
        <v>140.94999999999999</v>
      </c>
      <c r="CV12" s="34">
        <v>143.43</v>
      </c>
      <c r="CW12" s="34">
        <v>144.28</v>
      </c>
      <c r="CX12" s="34">
        <v>145.88</v>
      </c>
      <c r="CY12" s="39">
        <v>148.55000000000001</v>
      </c>
      <c r="CZ12" s="40">
        <v>150.03</v>
      </c>
      <c r="DA12" s="41">
        <v>98.19</v>
      </c>
      <c r="DB12" s="41">
        <v>99.65</v>
      </c>
      <c r="DC12" s="40">
        <v>101.46</v>
      </c>
      <c r="DD12" s="41">
        <v>102.24</v>
      </c>
      <c r="DE12" s="35">
        <v>104.24</v>
      </c>
      <c r="DF12" s="34">
        <v>104.22</v>
      </c>
      <c r="DG12" s="34">
        <v>104.15</v>
      </c>
      <c r="DH12" s="34">
        <v>104.72</v>
      </c>
      <c r="DI12" s="34">
        <v>105.44</v>
      </c>
      <c r="DJ12" s="34">
        <v>106.49</v>
      </c>
      <c r="DK12" s="34">
        <v>107.16</v>
      </c>
      <c r="DL12" s="34">
        <v>107.66</v>
      </c>
      <c r="DM12" s="34">
        <v>107.77</v>
      </c>
      <c r="DN12" s="34">
        <v>107.89</v>
      </c>
      <c r="DO12" s="34">
        <v>107.84</v>
      </c>
      <c r="DP12" s="34">
        <v>107.97</v>
      </c>
      <c r="DQ12" s="34">
        <v>107.82</v>
      </c>
      <c r="DR12" s="34">
        <v>108.06</v>
      </c>
      <c r="DS12" s="34">
        <v>108.42</v>
      </c>
      <c r="DT12" s="34">
        <v>100.53</v>
      </c>
      <c r="DU12" s="34">
        <v>101.57</v>
      </c>
      <c r="DV12" s="34">
        <v>102.22</v>
      </c>
      <c r="DW12" s="34">
        <v>102.55</v>
      </c>
      <c r="DX12" s="34">
        <v>103.05</v>
      </c>
      <c r="DY12" s="34">
        <v>103.58</v>
      </c>
      <c r="DZ12" s="34">
        <v>104.22</v>
      </c>
      <c r="EA12" s="34">
        <v>104.37</v>
      </c>
      <c r="EB12" s="34">
        <v>105.48</v>
      </c>
      <c r="EC12" s="34">
        <v>106.2</v>
      </c>
      <c r="ED12" s="34">
        <v>107.08</v>
      </c>
      <c r="EE12" s="34">
        <v>107.37</v>
      </c>
      <c r="EF12" s="34">
        <v>107.83</v>
      </c>
      <c r="EG12" s="34">
        <v>108.78</v>
      </c>
      <c r="EH12" s="34">
        <v>109.57</v>
      </c>
      <c r="EI12" s="34">
        <v>109.7</v>
      </c>
      <c r="EJ12" s="34">
        <v>109.86</v>
      </c>
      <c r="EK12" s="34">
        <v>110.8</v>
      </c>
      <c r="EL12" s="34">
        <v>110.9</v>
      </c>
      <c r="EM12" s="34">
        <v>110.87</v>
      </c>
      <c r="EN12" s="34">
        <v>110.92</v>
      </c>
      <c r="EO12" s="34">
        <v>111.87</v>
      </c>
      <c r="EP12" s="34">
        <v>112.05</v>
      </c>
      <c r="EQ12" s="34">
        <v>111.9</v>
      </c>
      <c r="ER12" s="34">
        <v>112</v>
      </c>
      <c r="ES12" s="34">
        <v>112.33</v>
      </c>
      <c r="ET12" s="34">
        <v>112.83</v>
      </c>
      <c r="EU12" s="34">
        <v>113.06</v>
      </c>
      <c r="EV12" s="34">
        <v>113.34</v>
      </c>
      <c r="EW12" s="34">
        <v>113.66</v>
      </c>
      <c r="EX12" s="34">
        <v>113.93</v>
      </c>
      <c r="EY12" s="34">
        <v>113.98</v>
      </c>
      <c r="EZ12" s="34">
        <v>114.07</v>
      </c>
      <c r="FA12" s="34">
        <v>114.41</v>
      </c>
      <c r="FB12" s="34">
        <v>114.11</v>
      </c>
      <c r="FC12" s="34">
        <v>114.71</v>
      </c>
      <c r="FD12" s="34">
        <v>115.02</v>
      </c>
      <c r="FE12" s="34">
        <v>115.58</v>
      </c>
      <c r="FF12" s="34">
        <v>116.31</v>
      </c>
      <c r="FG12" s="34">
        <v>116.76</v>
      </c>
      <c r="FH12" s="34">
        <v>117.3</v>
      </c>
      <c r="FI12" s="34">
        <v>117.87</v>
      </c>
      <c r="FJ12" s="34">
        <v>117.97</v>
      </c>
      <c r="FK12" s="34">
        <v>118.15</v>
      </c>
      <c r="FL12" s="34">
        <v>118.4</v>
      </c>
      <c r="FM12" s="34">
        <v>118.56</v>
      </c>
      <c r="FN12" s="34">
        <v>118.84</v>
      </c>
      <c r="FO12" s="34">
        <v>119</v>
      </c>
      <c r="FP12" s="34">
        <v>119.32</v>
      </c>
      <c r="FQ12" s="37">
        <v>122.11</v>
      </c>
      <c r="FR12" s="34">
        <v>124.87</v>
      </c>
      <c r="FS12" s="34">
        <v>125.6</v>
      </c>
      <c r="FT12" s="34">
        <v>128.11000000000001</v>
      </c>
      <c r="FU12" s="34">
        <v>129.41999999999999</v>
      </c>
      <c r="FV12" s="34">
        <v>133.01</v>
      </c>
      <c r="FW12" s="34">
        <v>133.26</v>
      </c>
      <c r="FX12" s="34">
        <v>133.9</v>
      </c>
      <c r="FY12" s="34">
        <v>134.86000000000001</v>
      </c>
      <c r="FZ12" s="34">
        <v>135.78</v>
      </c>
      <c r="GA12" s="34">
        <v>136.59</v>
      </c>
      <c r="GB12" s="36"/>
      <c r="GC12" s="36"/>
      <c r="GD12" s="36"/>
      <c r="GE12" s="36"/>
      <c r="GF12" s="36"/>
      <c r="GG12" s="36"/>
      <c r="GH12" s="36"/>
      <c r="GI12" s="36"/>
      <c r="GJ12" s="36"/>
      <c r="GK12" s="36"/>
      <c r="GL12" s="36"/>
      <c r="GM12" s="36"/>
      <c r="GN12" s="36"/>
      <c r="GO12" s="36"/>
      <c r="GP12" s="36"/>
      <c r="GQ12" s="36"/>
      <c r="GR12" s="36"/>
      <c r="GS12" s="36"/>
      <c r="GT12" s="36"/>
      <c r="GU12" s="36"/>
      <c r="GV12" s="36"/>
      <c r="GW12" s="36"/>
      <c r="GX12" s="36"/>
      <c r="GY12" s="36"/>
      <c r="GZ12" s="36"/>
      <c r="HA12" s="36"/>
      <c r="HB12" s="36"/>
      <c r="HC12" s="36"/>
      <c r="HD12" s="36"/>
      <c r="HE12" s="36"/>
      <c r="HF12" s="36"/>
      <c r="HG12" s="36"/>
      <c r="HH12" s="36"/>
      <c r="HI12" s="36"/>
      <c r="HJ12" s="36"/>
      <c r="HK12" s="36"/>
      <c r="HL12" s="36"/>
      <c r="HM12" s="36"/>
      <c r="HN12" s="36"/>
      <c r="HO12" s="36"/>
      <c r="HP12" s="36"/>
      <c r="HQ12" s="36"/>
      <c r="HR12" s="36"/>
      <c r="HS12" s="36"/>
      <c r="HT12" s="36"/>
      <c r="HU12" s="36"/>
      <c r="HV12" s="36"/>
      <c r="HW12" s="36"/>
      <c r="HX12" s="42"/>
      <c r="HY12" s="42"/>
      <c r="HZ12" s="42"/>
      <c r="IA12" s="42"/>
      <c r="IB12" s="42"/>
      <c r="IC12" s="42"/>
      <c r="ID12" s="42"/>
      <c r="IE12" s="42"/>
    </row>
    <row r="13" spans="1:279" ht="15.75" hidden="1" customHeight="1" thickBot="1" x14ac:dyDescent="0.25">
      <c r="A13" s="13" t="s">
        <v>69</v>
      </c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  <c r="AV13" s="36"/>
      <c r="AW13" s="36"/>
      <c r="AX13" s="36"/>
      <c r="AY13" s="36"/>
      <c r="AZ13" s="36"/>
      <c r="BA13" s="36"/>
      <c r="BB13" s="36"/>
      <c r="BC13" s="36"/>
      <c r="BD13" s="36"/>
      <c r="BE13" s="36"/>
      <c r="BF13" s="36"/>
      <c r="BG13" s="36"/>
      <c r="BH13" s="36"/>
      <c r="BI13" s="36"/>
      <c r="BJ13" s="36"/>
      <c r="BK13" s="34">
        <v>138.08000000000001</v>
      </c>
      <c r="BL13" s="34">
        <v>138.18</v>
      </c>
      <c r="BM13" s="34">
        <v>138.93</v>
      </c>
      <c r="BN13" s="34">
        <v>139.84</v>
      </c>
      <c r="BO13" s="34">
        <v>140.83000000000001</v>
      </c>
      <c r="BP13" s="34">
        <v>141.44999999999999</v>
      </c>
      <c r="BQ13" s="34">
        <v>141.91</v>
      </c>
      <c r="BR13" s="34">
        <v>142.35</v>
      </c>
      <c r="BS13" s="34">
        <v>142.35</v>
      </c>
      <c r="BT13" s="34">
        <v>142.35</v>
      </c>
      <c r="BU13" s="34">
        <v>143.91</v>
      </c>
      <c r="BV13" s="34">
        <v>143.69999999999999</v>
      </c>
      <c r="BW13" s="34">
        <v>143.69999999999999</v>
      </c>
      <c r="BX13" s="34">
        <v>143.69999999999999</v>
      </c>
      <c r="BY13" s="34">
        <v>143.69999999999999</v>
      </c>
      <c r="BZ13" s="34">
        <v>147.18</v>
      </c>
      <c r="CA13" s="34">
        <v>148.96</v>
      </c>
      <c r="CB13" s="34">
        <v>150.30000000000001</v>
      </c>
      <c r="CC13" s="34">
        <v>150.75</v>
      </c>
      <c r="CD13" s="34">
        <v>150.94</v>
      </c>
      <c r="CE13" s="34">
        <v>151.19</v>
      </c>
      <c r="CF13" s="34">
        <v>150.99</v>
      </c>
      <c r="CG13" s="34">
        <v>151.11000000000001</v>
      </c>
      <c r="CH13" s="34">
        <v>151.12</v>
      </c>
      <c r="CI13" s="34">
        <v>151.84</v>
      </c>
      <c r="CJ13" s="34">
        <v>152.59</v>
      </c>
      <c r="CK13" s="34">
        <v>155.61000000000001</v>
      </c>
      <c r="CL13" s="34">
        <v>157.96</v>
      </c>
      <c r="CM13" s="34">
        <v>159.24</v>
      </c>
      <c r="CN13" s="34">
        <v>160.37</v>
      </c>
      <c r="CO13" s="34">
        <v>161.86000000000001</v>
      </c>
      <c r="CP13" s="34">
        <v>163.26</v>
      </c>
      <c r="CQ13" s="34">
        <v>164.33</v>
      </c>
      <c r="CR13" s="34">
        <v>166.03</v>
      </c>
      <c r="CS13" s="34">
        <v>165.72</v>
      </c>
      <c r="CT13" s="34">
        <v>166.44</v>
      </c>
      <c r="CU13" s="34">
        <v>167.05</v>
      </c>
      <c r="CV13" s="34">
        <v>168.3</v>
      </c>
      <c r="CW13" s="34">
        <v>169.44</v>
      </c>
      <c r="CX13" s="34">
        <v>171.16</v>
      </c>
      <c r="CY13" s="39">
        <v>172.75</v>
      </c>
      <c r="CZ13" s="40">
        <v>173.3</v>
      </c>
      <c r="DA13" s="41">
        <v>199.63</v>
      </c>
      <c r="DB13" s="41">
        <v>200.77</v>
      </c>
      <c r="DC13" s="40">
        <v>200.69</v>
      </c>
      <c r="DD13" s="40">
        <v>200.78</v>
      </c>
      <c r="DE13" s="35">
        <v>201.4</v>
      </c>
      <c r="DF13" s="34">
        <v>201.42</v>
      </c>
      <c r="DG13" s="34">
        <v>201.29</v>
      </c>
      <c r="DH13" s="34">
        <v>202.91</v>
      </c>
      <c r="DI13" s="34">
        <v>204.3</v>
      </c>
      <c r="DJ13" s="34">
        <v>206.75</v>
      </c>
      <c r="DK13" s="34">
        <v>207.27</v>
      </c>
      <c r="DL13" s="34">
        <v>208.23</v>
      </c>
      <c r="DM13" s="34">
        <v>208.83</v>
      </c>
      <c r="DN13" s="34">
        <v>209.07</v>
      </c>
      <c r="DO13" s="34">
        <v>208.97</v>
      </c>
      <c r="DP13" s="34">
        <v>209.48</v>
      </c>
      <c r="DQ13" s="34">
        <v>209.46</v>
      </c>
      <c r="DR13" s="34">
        <v>209.28</v>
      </c>
      <c r="DS13" s="34">
        <v>209.68</v>
      </c>
      <c r="DT13" s="34">
        <v>211.04</v>
      </c>
      <c r="DU13" s="34">
        <v>212.95</v>
      </c>
      <c r="DV13" s="34">
        <v>214.49</v>
      </c>
      <c r="DW13" s="34">
        <v>215.08</v>
      </c>
      <c r="DX13" s="34">
        <v>213.26</v>
      </c>
      <c r="DY13" s="34">
        <v>214.4</v>
      </c>
      <c r="DZ13" s="34">
        <v>215.09</v>
      </c>
      <c r="EA13" s="34">
        <v>215.39</v>
      </c>
      <c r="EB13" s="34">
        <v>215.31</v>
      </c>
      <c r="EC13" s="34">
        <v>215.99</v>
      </c>
      <c r="ED13" s="34">
        <v>216.39</v>
      </c>
      <c r="EE13" s="34">
        <v>216.69</v>
      </c>
      <c r="EF13" s="34">
        <v>217.6</v>
      </c>
      <c r="EG13" s="34">
        <v>219.2</v>
      </c>
      <c r="EH13" s="34">
        <v>220.54</v>
      </c>
      <c r="EI13" s="34">
        <v>220.79</v>
      </c>
      <c r="EJ13" s="34">
        <v>221.11</v>
      </c>
      <c r="EK13" s="34">
        <v>222.07</v>
      </c>
      <c r="EL13" s="34">
        <v>222.26</v>
      </c>
      <c r="EM13" s="34">
        <v>222.2</v>
      </c>
      <c r="EN13" s="34">
        <v>222.31</v>
      </c>
      <c r="EO13" s="34">
        <v>222.94</v>
      </c>
      <c r="EP13" s="34">
        <v>224.12</v>
      </c>
      <c r="EQ13" s="34">
        <v>223.82</v>
      </c>
      <c r="ER13" s="34">
        <v>224.02</v>
      </c>
      <c r="ES13" s="34">
        <v>224.68</v>
      </c>
      <c r="ET13" s="34">
        <v>225.69</v>
      </c>
      <c r="EU13" s="34">
        <v>226.15</v>
      </c>
      <c r="EV13" s="34">
        <v>226.71</v>
      </c>
      <c r="EW13" s="34">
        <v>227.35</v>
      </c>
      <c r="EX13" s="34">
        <v>227.89</v>
      </c>
      <c r="EY13" s="34">
        <v>228.1</v>
      </c>
      <c r="EZ13" s="34">
        <v>228.28</v>
      </c>
      <c r="FA13" s="34">
        <v>228.96</v>
      </c>
      <c r="FB13" s="34">
        <v>228.36</v>
      </c>
      <c r="FC13" s="34">
        <v>227.86</v>
      </c>
      <c r="FD13" s="34">
        <v>228.46</v>
      </c>
      <c r="FE13" s="34">
        <v>229.58</v>
      </c>
      <c r="FF13" s="34">
        <v>231.03</v>
      </c>
      <c r="FG13" s="34">
        <v>231.93</v>
      </c>
      <c r="FH13" s="34">
        <v>233.96</v>
      </c>
      <c r="FI13" s="34">
        <v>235.25</v>
      </c>
      <c r="FJ13" s="34">
        <v>235.45</v>
      </c>
      <c r="FK13" s="34">
        <v>235.81</v>
      </c>
      <c r="FL13" s="34">
        <v>236.3</v>
      </c>
      <c r="FM13" s="34">
        <v>236.62</v>
      </c>
      <c r="FN13" s="34">
        <v>237</v>
      </c>
      <c r="FO13" s="34">
        <v>237.32</v>
      </c>
      <c r="FP13" s="34">
        <v>237.95</v>
      </c>
      <c r="FQ13" s="34">
        <v>239.48</v>
      </c>
      <c r="FR13" s="34">
        <v>247.09</v>
      </c>
      <c r="FS13" s="34">
        <v>248.53</v>
      </c>
      <c r="FT13" s="34">
        <v>250.21</v>
      </c>
      <c r="FU13" s="34">
        <v>250.87</v>
      </c>
      <c r="FV13" s="34">
        <v>251.52</v>
      </c>
      <c r="FW13" s="34">
        <v>252</v>
      </c>
      <c r="FX13" s="34">
        <v>253.21</v>
      </c>
      <c r="FY13" s="34">
        <v>255.03</v>
      </c>
      <c r="FZ13" s="34">
        <v>256.76</v>
      </c>
      <c r="GA13" s="34">
        <v>258.3</v>
      </c>
      <c r="GB13" s="36"/>
      <c r="GC13" s="36"/>
      <c r="GD13" s="36"/>
      <c r="GE13" s="36"/>
      <c r="GF13" s="36"/>
      <c r="GG13" s="36"/>
      <c r="GH13" s="36"/>
      <c r="GI13" s="36"/>
      <c r="GJ13" s="36"/>
      <c r="GK13" s="36"/>
      <c r="GL13" s="36"/>
      <c r="GM13" s="36"/>
      <c r="GN13" s="36"/>
      <c r="GO13" s="36"/>
      <c r="GP13" s="36"/>
      <c r="GQ13" s="36"/>
      <c r="GR13" s="36"/>
      <c r="GS13" s="36"/>
      <c r="GT13" s="36"/>
      <c r="GU13" s="36"/>
      <c r="GV13" s="36"/>
      <c r="GW13" s="36"/>
      <c r="GX13" s="36"/>
      <c r="GY13" s="36"/>
      <c r="GZ13" s="36"/>
      <c r="HA13" s="36"/>
      <c r="HB13" s="36"/>
      <c r="HC13" s="36"/>
      <c r="HD13" s="36"/>
      <c r="HE13" s="36"/>
      <c r="HF13" s="36"/>
      <c r="HG13" s="36"/>
      <c r="HH13" s="36"/>
      <c r="HI13" s="36"/>
      <c r="HJ13" s="36"/>
      <c r="HK13" s="36"/>
      <c r="HL13" s="36"/>
      <c r="HM13" s="36"/>
      <c r="HN13" s="36"/>
      <c r="HO13" s="36"/>
      <c r="HP13" s="36"/>
      <c r="HQ13" s="36"/>
      <c r="HR13" s="36"/>
      <c r="HS13" s="36"/>
      <c r="HT13" s="36"/>
      <c r="HU13" s="36"/>
      <c r="HV13" s="36"/>
      <c r="HW13" s="36"/>
      <c r="HX13" s="42"/>
      <c r="HY13" s="42"/>
      <c r="HZ13" s="42"/>
      <c r="IA13" s="42"/>
      <c r="IB13" s="42"/>
      <c r="IC13" s="42"/>
      <c r="ID13" s="42"/>
      <c r="IE13" s="42"/>
    </row>
    <row r="14" spans="1:279" ht="7.5" customHeight="1" x14ac:dyDescent="0.2"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  <c r="AV14" s="36"/>
      <c r="AW14" s="36"/>
      <c r="AX14" s="36"/>
      <c r="AY14" s="36"/>
      <c r="AZ14" s="36"/>
      <c r="BA14" s="36"/>
      <c r="BB14" s="36"/>
      <c r="BC14" s="36"/>
      <c r="BD14" s="36"/>
      <c r="BE14" s="36"/>
      <c r="BF14" s="36"/>
      <c r="BG14" s="36"/>
      <c r="BH14" s="36"/>
      <c r="BI14" s="36"/>
      <c r="BJ14" s="36"/>
      <c r="BK14" s="36"/>
      <c r="BL14" s="36"/>
      <c r="BM14" s="36"/>
      <c r="BN14" s="36"/>
      <c r="BO14" s="36"/>
      <c r="BP14" s="36"/>
      <c r="BQ14" s="36"/>
      <c r="BR14" s="36"/>
      <c r="BS14" s="36"/>
      <c r="BT14" s="36"/>
      <c r="BU14" s="36"/>
      <c r="BV14" s="36"/>
      <c r="BY14" s="36"/>
      <c r="BZ14" s="36"/>
      <c r="CA14" s="36"/>
      <c r="CB14" s="36"/>
      <c r="CC14" s="36"/>
      <c r="CD14" s="36"/>
      <c r="CE14" s="36"/>
      <c r="CF14" s="36"/>
      <c r="CG14" s="36"/>
      <c r="CH14" s="36"/>
      <c r="CI14" s="36"/>
      <c r="CJ14" s="36"/>
      <c r="CK14" s="36"/>
      <c r="CL14" s="36"/>
      <c r="CM14" s="36"/>
      <c r="CN14" s="36"/>
      <c r="CO14" s="36"/>
      <c r="CP14" s="36"/>
      <c r="CQ14" s="36"/>
      <c r="CR14" s="36"/>
      <c r="CS14" s="36"/>
      <c r="CT14" s="36"/>
      <c r="CU14" s="36"/>
      <c r="CV14" s="36"/>
      <c r="CW14" s="36"/>
      <c r="CX14" s="36"/>
      <c r="CY14" s="36"/>
      <c r="CZ14" s="36"/>
      <c r="DA14" s="36"/>
      <c r="DB14" s="36"/>
      <c r="DC14" s="36"/>
      <c r="DD14" s="36"/>
      <c r="DE14" s="36"/>
      <c r="DF14" s="36"/>
      <c r="DG14" s="36"/>
      <c r="DH14" s="36"/>
      <c r="DI14" s="36"/>
      <c r="DJ14" s="36"/>
      <c r="DK14" s="36"/>
      <c r="DL14" s="36"/>
      <c r="DM14" s="36"/>
      <c r="DN14" s="36"/>
      <c r="DO14" s="36"/>
      <c r="DP14" s="36"/>
      <c r="DQ14" s="36"/>
      <c r="DR14" s="36"/>
      <c r="DS14" s="36"/>
      <c r="DT14" s="36"/>
      <c r="DU14" s="36"/>
      <c r="DV14" s="36"/>
      <c r="DW14" s="36"/>
      <c r="DX14" s="36"/>
      <c r="DY14" s="36"/>
      <c r="DZ14" s="36"/>
      <c r="EA14" s="36"/>
      <c r="EB14" s="36"/>
      <c r="EC14" s="36"/>
      <c r="ED14" s="36"/>
      <c r="EE14" s="36"/>
      <c r="EF14" s="36"/>
      <c r="EG14" s="36"/>
      <c r="EH14" s="36"/>
      <c r="EI14" s="36"/>
      <c r="EJ14" s="36"/>
      <c r="EK14" s="36"/>
      <c r="EL14" s="36"/>
      <c r="EM14" s="36"/>
      <c r="EN14" s="36"/>
      <c r="EO14" s="36"/>
      <c r="EP14" s="36"/>
      <c r="EQ14" s="36"/>
      <c r="ER14" s="36"/>
      <c r="ES14" s="36"/>
      <c r="ET14" s="36"/>
      <c r="EU14" s="36"/>
      <c r="EV14" s="36"/>
      <c r="EW14" s="36"/>
      <c r="EX14" s="36"/>
      <c r="EY14" s="36"/>
      <c r="EZ14" s="36"/>
      <c r="FA14" s="36"/>
      <c r="FB14" s="36"/>
      <c r="FC14" s="36"/>
      <c r="FD14" s="36"/>
      <c r="FE14" s="36"/>
      <c r="FF14" s="36"/>
      <c r="FG14" s="36"/>
      <c r="FH14" s="36"/>
      <c r="FI14" s="36"/>
      <c r="FJ14" s="36"/>
      <c r="FK14" s="36"/>
      <c r="FL14" s="36"/>
      <c r="FM14" s="36"/>
      <c r="FN14" s="36"/>
      <c r="FO14" s="36"/>
      <c r="FP14" s="36"/>
      <c r="FQ14" s="36"/>
      <c r="FR14" s="36"/>
      <c r="FS14" s="36"/>
      <c r="FT14" s="36"/>
      <c r="FU14" s="36"/>
      <c r="FV14" s="36"/>
      <c r="FW14" s="36"/>
      <c r="FX14" s="36"/>
      <c r="FY14" s="36"/>
      <c r="FZ14" s="36"/>
      <c r="GA14" s="36"/>
      <c r="GB14" s="36"/>
      <c r="GC14" s="36"/>
      <c r="GD14" s="36"/>
      <c r="GE14" s="36"/>
      <c r="GF14" s="36"/>
      <c r="GG14" s="36"/>
      <c r="GH14" s="36"/>
      <c r="GI14" s="36"/>
      <c r="GJ14" s="36"/>
      <c r="GK14" s="36"/>
      <c r="GL14" s="36"/>
      <c r="GM14" s="36"/>
      <c r="GN14" s="36"/>
      <c r="GO14" s="36"/>
      <c r="GP14" s="36"/>
      <c r="GQ14" s="36"/>
      <c r="GR14" s="36"/>
      <c r="GS14" s="36"/>
      <c r="GT14" s="36"/>
      <c r="GU14" s="36"/>
      <c r="GV14" s="36"/>
      <c r="GW14" s="36"/>
      <c r="GX14" s="36"/>
      <c r="GY14" s="36"/>
      <c r="GZ14" s="36"/>
      <c r="HA14" s="36"/>
      <c r="HB14" s="36"/>
      <c r="HC14" s="36"/>
      <c r="HD14" s="36"/>
      <c r="HE14" s="36"/>
      <c r="HF14" s="36"/>
      <c r="HG14" s="36"/>
      <c r="HH14" s="36"/>
      <c r="HI14" s="36"/>
      <c r="HJ14" s="36"/>
      <c r="HK14" s="36"/>
      <c r="HL14" s="36"/>
      <c r="HM14" s="36"/>
      <c r="HN14" s="36"/>
      <c r="HO14" s="36"/>
      <c r="HP14" s="36"/>
      <c r="HQ14" s="36"/>
      <c r="HR14" s="36"/>
      <c r="HS14" s="36"/>
      <c r="HT14" s="36"/>
      <c r="HU14" s="36"/>
      <c r="HV14" s="36"/>
      <c r="HW14" s="36"/>
      <c r="HX14" s="42"/>
      <c r="HY14" s="42"/>
      <c r="HZ14" s="42"/>
      <c r="IA14" s="42"/>
      <c r="IB14" s="42"/>
      <c r="IC14" s="42"/>
      <c r="ID14" s="42"/>
      <c r="IE14" s="42"/>
    </row>
    <row r="15" spans="1:279" ht="6.75" customHeight="1" x14ac:dyDescent="0.2"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  <c r="AV15" s="36"/>
      <c r="AW15" s="36"/>
      <c r="AX15" s="36"/>
      <c r="AY15" s="36"/>
      <c r="AZ15" s="36"/>
      <c r="BA15" s="36"/>
      <c r="BB15" s="36"/>
      <c r="BC15" s="36"/>
      <c r="BD15" s="36"/>
      <c r="BE15" s="36"/>
      <c r="BF15" s="36"/>
      <c r="BG15" s="36"/>
      <c r="BH15" s="36"/>
      <c r="BI15" s="36"/>
      <c r="BJ15" s="36"/>
      <c r="BK15" s="36"/>
      <c r="BL15" s="36"/>
      <c r="BM15" s="36"/>
      <c r="BN15" s="36"/>
      <c r="BO15" s="36"/>
      <c r="BP15" s="36"/>
      <c r="BQ15" s="36"/>
      <c r="BR15" s="36"/>
      <c r="BS15" s="36"/>
      <c r="BT15" s="36"/>
      <c r="BU15" s="36"/>
      <c r="BV15" s="36"/>
      <c r="BY15" s="36"/>
      <c r="BZ15" s="36"/>
      <c r="CA15" s="36"/>
      <c r="CB15" s="36"/>
      <c r="CC15" s="36"/>
      <c r="CD15" s="36"/>
      <c r="CE15" s="36"/>
      <c r="CF15" s="36"/>
      <c r="CG15" s="36"/>
      <c r="CH15" s="36"/>
      <c r="CI15" s="36"/>
      <c r="CJ15" s="36"/>
      <c r="CK15" s="36"/>
      <c r="CL15" s="36"/>
      <c r="CM15" s="36"/>
      <c r="CN15" s="36"/>
      <c r="CO15" s="36"/>
      <c r="CP15" s="36"/>
      <c r="CQ15" s="36"/>
      <c r="CR15" s="36"/>
      <c r="CS15" s="36"/>
      <c r="CT15" s="36"/>
      <c r="CU15" s="36"/>
      <c r="CV15" s="36"/>
      <c r="CW15" s="36"/>
      <c r="CX15" s="36"/>
      <c r="CY15" s="36"/>
      <c r="CZ15" s="36"/>
      <c r="DA15" s="36"/>
      <c r="DB15" s="36"/>
      <c r="DC15" s="36"/>
      <c r="DD15" s="36"/>
      <c r="DE15" s="36"/>
      <c r="DF15" s="36"/>
      <c r="DG15" s="36"/>
      <c r="DH15" s="36"/>
      <c r="DI15" s="36"/>
      <c r="DJ15" s="36"/>
      <c r="DK15" s="36"/>
      <c r="DL15" s="36"/>
      <c r="DM15" s="36"/>
      <c r="DN15" s="36"/>
      <c r="DO15" s="36"/>
      <c r="DP15" s="36"/>
      <c r="DQ15" s="36"/>
      <c r="DR15" s="36"/>
      <c r="DS15" s="36"/>
      <c r="DT15" s="36"/>
      <c r="DU15" s="36"/>
      <c r="DV15" s="36"/>
      <c r="DW15" s="36"/>
      <c r="DX15" s="36"/>
      <c r="DY15" s="36"/>
      <c r="DZ15" s="36"/>
      <c r="EA15" s="36"/>
      <c r="EB15" s="36"/>
      <c r="EC15" s="36"/>
      <c r="ED15" s="36"/>
      <c r="EE15" s="36"/>
      <c r="EF15" s="36"/>
      <c r="EG15" s="36"/>
      <c r="EH15" s="36"/>
      <c r="EI15" s="36"/>
      <c r="EJ15" s="36"/>
      <c r="EK15" s="36"/>
      <c r="EL15" s="36"/>
      <c r="EM15" s="36"/>
      <c r="EN15" s="36"/>
      <c r="EO15" s="36"/>
      <c r="EP15" s="36"/>
      <c r="EQ15" s="36"/>
      <c r="ER15" s="36"/>
      <c r="ES15" s="36"/>
      <c r="ET15" s="36"/>
      <c r="EU15" s="36"/>
      <c r="EV15" s="36"/>
      <c r="EW15" s="36"/>
      <c r="EX15" s="36"/>
      <c r="EY15" s="36"/>
      <c r="EZ15" s="36"/>
      <c r="FA15" s="36"/>
      <c r="FB15" s="36"/>
      <c r="FC15" s="36"/>
      <c r="FD15" s="36"/>
      <c r="FE15" s="36"/>
      <c r="FF15" s="36"/>
      <c r="FG15" s="36"/>
      <c r="FH15" s="36"/>
      <c r="FI15" s="36"/>
      <c r="FJ15" s="36"/>
      <c r="FK15" s="36"/>
      <c r="FL15" s="36"/>
      <c r="FM15" s="36"/>
      <c r="FN15" s="36"/>
      <c r="FO15" s="36"/>
      <c r="FP15" s="36"/>
      <c r="FQ15" s="36"/>
      <c r="FR15" s="36"/>
      <c r="FS15" s="36"/>
      <c r="FT15" s="36"/>
      <c r="FU15" s="36"/>
      <c r="FV15" s="36"/>
      <c r="FW15" s="36"/>
      <c r="FX15" s="36"/>
      <c r="FY15" s="36"/>
      <c r="FZ15" s="36"/>
      <c r="GA15" s="36"/>
      <c r="GB15" s="36"/>
      <c r="GC15" s="36"/>
      <c r="GD15" s="36"/>
      <c r="GE15" s="36"/>
      <c r="GF15" s="36"/>
      <c r="GG15" s="36"/>
      <c r="GH15" s="36"/>
      <c r="GI15" s="36"/>
      <c r="GJ15" s="36"/>
      <c r="GK15" s="36"/>
      <c r="GL15" s="36"/>
      <c r="GM15" s="36"/>
      <c r="GN15" s="36"/>
      <c r="GO15" s="36"/>
      <c r="GP15" s="36"/>
      <c r="GQ15" s="36"/>
      <c r="GR15" s="36"/>
      <c r="GS15" s="36"/>
      <c r="GT15" s="36"/>
      <c r="GU15" s="36"/>
      <c r="GV15" s="36"/>
      <c r="GW15" s="36"/>
      <c r="GX15" s="36"/>
      <c r="GY15" s="36"/>
      <c r="GZ15" s="36"/>
      <c r="HA15" s="36"/>
      <c r="HB15" s="36"/>
      <c r="HC15" s="36"/>
      <c r="HD15" s="36"/>
      <c r="HE15" s="36"/>
      <c r="HF15" s="36"/>
      <c r="HG15" s="36"/>
      <c r="HH15" s="36"/>
      <c r="HI15" s="36"/>
      <c r="HJ15" s="36"/>
      <c r="HK15" s="36"/>
      <c r="HL15" s="36"/>
      <c r="HM15" s="36"/>
      <c r="HN15" s="36"/>
      <c r="HO15" s="36"/>
      <c r="HP15" s="36"/>
      <c r="HQ15" s="36"/>
      <c r="HR15" s="36"/>
      <c r="HS15" s="36"/>
      <c r="HT15" s="36"/>
      <c r="HU15" s="36"/>
      <c r="HV15" s="36"/>
      <c r="HW15" s="36"/>
      <c r="HX15" s="42"/>
      <c r="HY15" s="42"/>
      <c r="HZ15" s="42"/>
      <c r="IA15" s="42"/>
      <c r="IB15" s="42"/>
      <c r="IC15" s="42"/>
      <c r="ID15" s="42"/>
      <c r="IE15" s="42"/>
    </row>
    <row r="16" spans="1:279" s="28" customFormat="1" ht="14.25" hidden="1" customHeight="1" x14ac:dyDescent="0.2">
      <c r="A16" s="28" t="s">
        <v>70</v>
      </c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42"/>
      <c r="AU16" s="42"/>
      <c r="AV16" s="42"/>
      <c r="AW16" s="42"/>
      <c r="AX16" s="42"/>
      <c r="AY16" s="42"/>
      <c r="AZ16" s="42"/>
      <c r="BA16" s="42"/>
      <c r="BB16" s="42"/>
      <c r="BC16" s="37"/>
      <c r="BD16" s="37"/>
      <c r="BE16" s="37"/>
      <c r="BF16" s="42">
        <v>329.38</v>
      </c>
      <c r="BG16" s="42">
        <v>329.38</v>
      </c>
      <c r="BH16" s="42">
        <v>329.38</v>
      </c>
      <c r="BI16" s="42">
        <v>331.96</v>
      </c>
      <c r="BJ16" s="42">
        <v>331.96</v>
      </c>
      <c r="BK16" s="42">
        <v>334.22</v>
      </c>
      <c r="BL16" s="42">
        <v>334.22</v>
      </c>
      <c r="BM16" s="42">
        <v>334.22</v>
      </c>
      <c r="BN16" s="42">
        <v>340.99</v>
      </c>
      <c r="BO16" s="42">
        <v>345.6</v>
      </c>
      <c r="BP16" s="42">
        <v>348.41</v>
      </c>
      <c r="BQ16" s="42">
        <v>349.05</v>
      </c>
      <c r="BR16" s="42">
        <v>349.05</v>
      </c>
      <c r="BS16" s="42">
        <v>349.05</v>
      </c>
      <c r="BT16" s="42">
        <v>349.05</v>
      </c>
      <c r="BU16" s="42">
        <v>359.67</v>
      </c>
      <c r="BV16" s="42">
        <v>359.67</v>
      </c>
      <c r="BW16" s="36"/>
      <c r="BX16" s="36"/>
      <c r="BY16" s="42">
        <v>359.67</v>
      </c>
      <c r="BZ16" s="42">
        <v>374.72</v>
      </c>
      <c r="CA16" s="42">
        <v>374.72</v>
      </c>
      <c r="CB16" s="42">
        <v>374.72</v>
      </c>
      <c r="CC16" s="42">
        <v>374.72</v>
      </c>
      <c r="CD16" s="42">
        <v>374.72</v>
      </c>
      <c r="CE16" s="42">
        <v>374.72</v>
      </c>
      <c r="CF16" s="42">
        <v>374.72</v>
      </c>
      <c r="CG16" s="42">
        <v>374.72</v>
      </c>
      <c r="CH16" s="42">
        <v>374.72</v>
      </c>
      <c r="CI16" s="42">
        <v>374.72</v>
      </c>
      <c r="CJ16" s="42">
        <v>374.72</v>
      </c>
      <c r="CK16" s="42">
        <v>374.72</v>
      </c>
      <c r="CL16" s="42">
        <v>389.63</v>
      </c>
      <c r="CM16" s="42">
        <v>390.7</v>
      </c>
      <c r="CN16" s="42">
        <v>390.7</v>
      </c>
      <c r="CO16" s="42">
        <v>390.7</v>
      </c>
      <c r="CP16" s="42">
        <v>390.7</v>
      </c>
      <c r="CQ16" s="42">
        <v>390.7</v>
      </c>
      <c r="CR16" s="42">
        <v>409.06</v>
      </c>
      <c r="CS16" s="42">
        <v>409.06</v>
      </c>
      <c r="CT16" s="42">
        <v>409.06</v>
      </c>
      <c r="CU16" s="42">
        <v>409.06</v>
      </c>
      <c r="CV16" s="42">
        <v>409.06</v>
      </c>
      <c r="CW16" s="42">
        <v>409.06</v>
      </c>
      <c r="CX16" s="42">
        <v>423.1</v>
      </c>
      <c r="CY16" s="42">
        <v>423.1</v>
      </c>
      <c r="CZ16" s="42">
        <v>423.1</v>
      </c>
      <c r="DA16" s="42">
        <v>423.1</v>
      </c>
      <c r="DB16" s="42">
        <v>423.1</v>
      </c>
      <c r="DC16" s="42">
        <v>423.1</v>
      </c>
      <c r="DD16" s="42">
        <v>416.87</v>
      </c>
      <c r="DE16" s="42">
        <v>416.87</v>
      </c>
      <c r="DF16" s="42">
        <v>416.87</v>
      </c>
      <c r="DG16" s="42">
        <v>416.87</v>
      </c>
      <c r="DH16" s="42">
        <v>416.87</v>
      </c>
      <c r="DI16" s="42">
        <v>416.87</v>
      </c>
      <c r="DJ16" s="42">
        <v>425.01</v>
      </c>
      <c r="DK16" s="42">
        <v>425.01</v>
      </c>
      <c r="DL16" s="42">
        <v>425.01</v>
      </c>
      <c r="DM16" s="42">
        <v>425.01</v>
      </c>
      <c r="DN16" s="42">
        <v>425.01</v>
      </c>
      <c r="DO16" s="42">
        <v>425.01</v>
      </c>
      <c r="DP16" s="42">
        <v>431.51</v>
      </c>
      <c r="DQ16" s="42">
        <v>431.51</v>
      </c>
      <c r="DR16" s="42">
        <v>431.51</v>
      </c>
      <c r="DS16" s="42">
        <v>431.51</v>
      </c>
      <c r="DT16" s="42">
        <v>431.51</v>
      </c>
      <c r="DU16" s="42">
        <v>431.51</v>
      </c>
      <c r="DV16" s="42">
        <v>442.84</v>
      </c>
      <c r="DW16" s="42">
        <v>446.1</v>
      </c>
      <c r="DX16" s="42">
        <v>446.61</v>
      </c>
      <c r="DY16" s="42">
        <v>446.61</v>
      </c>
      <c r="DZ16" s="42">
        <v>446.61</v>
      </c>
      <c r="EA16" s="42">
        <v>446.61</v>
      </c>
      <c r="EB16" s="42">
        <v>452.8</v>
      </c>
      <c r="EC16" s="42">
        <v>454.85</v>
      </c>
      <c r="ED16" s="42">
        <v>455.9</v>
      </c>
      <c r="EE16" s="42">
        <v>455.9</v>
      </c>
      <c r="EF16" s="42">
        <v>455.9</v>
      </c>
      <c r="EG16" s="42">
        <v>455.9</v>
      </c>
      <c r="EH16" s="42">
        <v>472.11</v>
      </c>
      <c r="EI16" s="42">
        <v>474.5</v>
      </c>
      <c r="EJ16" s="42">
        <v>474.5</v>
      </c>
      <c r="EK16" s="42">
        <v>474.5</v>
      </c>
      <c r="EL16" s="42">
        <v>474.5</v>
      </c>
      <c r="EM16" s="42">
        <v>474.5</v>
      </c>
      <c r="EN16" s="42">
        <v>476.53</v>
      </c>
      <c r="EO16" s="42">
        <v>476.53</v>
      </c>
      <c r="EP16" s="42">
        <v>476.53</v>
      </c>
      <c r="EQ16" s="42">
        <v>476.53</v>
      </c>
      <c r="ER16" s="42">
        <v>476.53</v>
      </c>
      <c r="ES16" s="42">
        <v>476.53</v>
      </c>
      <c r="ET16" s="42">
        <v>482.65</v>
      </c>
      <c r="EU16" s="42">
        <v>485.01</v>
      </c>
      <c r="EV16" s="42">
        <v>485.01</v>
      </c>
      <c r="EW16" s="42">
        <v>485.46</v>
      </c>
      <c r="EX16" s="42">
        <v>486.76</v>
      </c>
      <c r="EY16" s="42">
        <v>486.76</v>
      </c>
      <c r="EZ16" s="42">
        <v>489.7</v>
      </c>
      <c r="FA16" s="42">
        <v>489.7</v>
      </c>
      <c r="FB16" s="42">
        <v>489.7</v>
      </c>
      <c r="FC16" s="42">
        <v>489.7</v>
      </c>
      <c r="FD16" s="42">
        <v>489.7</v>
      </c>
      <c r="FE16" s="42">
        <v>489.7</v>
      </c>
      <c r="FF16" s="42">
        <v>489.7</v>
      </c>
      <c r="FG16" s="42">
        <v>489.7</v>
      </c>
      <c r="FH16" s="42">
        <v>491.68</v>
      </c>
      <c r="FI16" s="42">
        <v>491.86</v>
      </c>
      <c r="FJ16" s="42">
        <v>494.33</v>
      </c>
      <c r="FK16" s="42">
        <v>494.33</v>
      </c>
      <c r="FL16" s="42">
        <v>494.33</v>
      </c>
      <c r="FM16" s="42">
        <v>494.33</v>
      </c>
      <c r="FN16" s="42">
        <v>495.88</v>
      </c>
      <c r="FO16" s="42">
        <v>495.88</v>
      </c>
      <c r="FP16" s="42">
        <v>496.86</v>
      </c>
      <c r="FQ16" s="42">
        <v>496.86</v>
      </c>
      <c r="FR16" s="42">
        <v>496.86</v>
      </c>
      <c r="FS16" s="42"/>
      <c r="FT16" s="42"/>
      <c r="FU16" s="42"/>
      <c r="FV16" s="42"/>
      <c r="FW16" s="42"/>
      <c r="FX16" s="42"/>
      <c r="FY16" s="42"/>
      <c r="FZ16" s="42"/>
      <c r="GA16" s="42"/>
      <c r="GB16" s="42"/>
      <c r="GC16" s="42"/>
      <c r="GD16" s="42"/>
      <c r="GE16" s="42"/>
      <c r="GF16" s="42"/>
      <c r="GG16" s="42"/>
      <c r="GH16" s="42"/>
      <c r="GI16" s="42"/>
      <c r="GJ16" s="42"/>
      <c r="GK16" s="42"/>
      <c r="GL16" s="42"/>
      <c r="GM16" s="42"/>
      <c r="GN16" s="42"/>
      <c r="GO16" s="42"/>
      <c r="GP16" s="42"/>
      <c r="GQ16" s="42"/>
      <c r="GR16" s="42"/>
      <c r="GS16" s="42"/>
      <c r="GT16" s="42"/>
      <c r="GU16" s="42"/>
      <c r="GV16" s="42"/>
      <c r="GW16" s="42"/>
      <c r="GX16" s="42"/>
      <c r="GY16" s="42"/>
      <c r="GZ16" s="42"/>
      <c r="HA16" s="42"/>
      <c r="HB16" s="42"/>
      <c r="HC16" s="42"/>
      <c r="HD16" s="42"/>
      <c r="HE16" s="42"/>
      <c r="HF16" s="42"/>
      <c r="HG16" s="42"/>
      <c r="HH16" s="42"/>
      <c r="HI16" s="42"/>
      <c r="HJ16" s="42"/>
      <c r="HK16" s="42"/>
      <c r="HL16" s="42"/>
      <c r="HM16" s="42"/>
      <c r="HN16" s="42"/>
      <c r="HO16" s="42"/>
      <c r="HP16" s="42"/>
      <c r="HQ16" s="42"/>
      <c r="HR16" s="42"/>
      <c r="HS16" s="42"/>
      <c r="HT16" s="42"/>
      <c r="HU16" s="42"/>
      <c r="HV16" s="42"/>
      <c r="HW16" s="42"/>
      <c r="HX16" s="42"/>
      <c r="HY16" s="42"/>
      <c r="HZ16" s="42"/>
      <c r="IA16" s="42"/>
      <c r="IB16" s="42"/>
      <c r="IC16" s="42"/>
      <c r="ID16" s="42"/>
      <c r="IE16" s="42"/>
    </row>
    <row r="17" spans="1:239" s="28" customFormat="1" ht="14.25" hidden="1" customHeight="1" x14ac:dyDescent="0.2">
      <c r="A17" s="28" t="s">
        <v>71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42"/>
      <c r="AU17" s="42"/>
      <c r="AV17" s="42"/>
      <c r="AW17" s="42"/>
      <c r="AX17" s="42"/>
      <c r="AY17" s="42"/>
      <c r="AZ17" s="42"/>
      <c r="BA17" s="42"/>
      <c r="BB17" s="42"/>
      <c r="BC17" s="42"/>
      <c r="BD17" s="42"/>
      <c r="BE17" s="42"/>
      <c r="BF17" s="42">
        <v>491.96</v>
      </c>
      <c r="BG17" s="42">
        <v>491.96</v>
      </c>
      <c r="BH17" s="42">
        <v>509.23</v>
      </c>
      <c r="BI17" s="42">
        <v>513.22</v>
      </c>
      <c r="BJ17" s="42">
        <v>513.22</v>
      </c>
      <c r="BK17" s="42">
        <v>517.48</v>
      </c>
      <c r="BL17" s="42">
        <v>525.38</v>
      </c>
      <c r="BM17" s="42">
        <v>536.11</v>
      </c>
      <c r="BN17" s="42">
        <v>536.11</v>
      </c>
      <c r="BO17" s="42">
        <v>543.36</v>
      </c>
      <c r="BP17" s="42">
        <v>546.22</v>
      </c>
      <c r="BQ17" s="42"/>
      <c r="BR17" s="42"/>
      <c r="BS17" s="42"/>
      <c r="BT17" s="42"/>
      <c r="BU17" s="42">
        <v>414.21</v>
      </c>
      <c r="BV17" s="42">
        <v>414.21</v>
      </c>
      <c r="BW17" s="36"/>
      <c r="BX17" s="36"/>
      <c r="BY17" s="42">
        <v>414.21</v>
      </c>
      <c r="BZ17" s="42"/>
      <c r="CA17" s="42"/>
      <c r="CB17" s="42"/>
      <c r="CC17" s="42"/>
      <c r="CD17" s="42"/>
      <c r="CE17" s="42"/>
      <c r="CF17" s="42"/>
      <c r="CG17" s="42"/>
      <c r="CH17" s="42"/>
      <c r="CI17" s="42"/>
      <c r="CJ17" s="42"/>
      <c r="CK17" s="42"/>
      <c r="CL17" s="42"/>
      <c r="CM17" s="42"/>
      <c r="CN17" s="42"/>
      <c r="CO17" s="42"/>
      <c r="CP17" s="42"/>
      <c r="CQ17" s="42"/>
      <c r="CR17" s="42"/>
      <c r="CS17" s="42"/>
      <c r="CT17" s="42"/>
      <c r="CU17" s="42"/>
      <c r="CV17" s="42"/>
      <c r="CW17" s="42"/>
      <c r="CX17" s="42"/>
      <c r="CY17" s="42"/>
      <c r="CZ17" s="42"/>
      <c r="DA17" s="42"/>
      <c r="DB17" s="42"/>
      <c r="DC17" s="42"/>
      <c r="DD17" s="42"/>
      <c r="DE17" s="42"/>
      <c r="DF17" s="42"/>
      <c r="DG17" s="42"/>
      <c r="DH17" s="42"/>
      <c r="DI17" s="42"/>
      <c r="DJ17" s="42"/>
      <c r="DK17" s="42"/>
      <c r="DL17" s="42"/>
      <c r="DM17" s="42"/>
      <c r="DN17" s="42"/>
      <c r="DO17" s="42"/>
      <c r="DP17" s="42"/>
      <c r="DQ17" s="42"/>
      <c r="DR17" s="42"/>
      <c r="DS17" s="42"/>
      <c r="DT17" s="42"/>
      <c r="DU17" s="42"/>
      <c r="DV17" s="42"/>
      <c r="DW17" s="42"/>
      <c r="DX17" s="42"/>
      <c r="DY17" s="42"/>
      <c r="DZ17" s="42"/>
      <c r="EA17" s="42"/>
      <c r="EB17" s="42"/>
      <c r="EC17" s="42"/>
      <c r="ED17" s="42"/>
      <c r="EE17" s="42"/>
      <c r="EF17" s="42"/>
      <c r="EG17" s="42"/>
      <c r="EH17" s="42"/>
      <c r="EI17" s="42"/>
      <c r="EJ17" s="42"/>
      <c r="EK17" s="42"/>
      <c r="EL17" s="42"/>
      <c r="EM17" s="42"/>
      <c r="EN17" s="42"/>
      <c r="EO17" s="42"/>
      <c r="EP17" s="42"/>
      <c r="EQ17" s="42"/>
      <c r="ER17" s="42"/>
      <c r="ES17" s="42"/>
      <c r="ET17" s="42"/>
      <c r="EU17" s="42"/>
      <c r="EV17" s="42"/>
      <c r="EW17" s="42"/>
      <c r="EX17" s="42"/>
      <c r="EY17" s="42"/>
      <c r="EZ17" s="42"/>
      <c r="FA17" s="42"/>
      <c r="FB17" s="42"/>
      <c r="FC17" s="42"/>
      <c r="FD17" s="42"/>
      <c r="FE17" s="42"/>
      <c r="FF17" s="42"/>
      <c r="FG17" s="42"/>
      <c r="FH17" s="42"/>
      <c r="FI17" s="42"/>
      <c r="FJ17" s="42"/>
      <c r="FK17" s="42"/>
      <c r="FL17" s="42"/>
      <c r="FM17" s="42"/>
      <c r="FN17" s="42"/>
      <c r="FO17" s="42"/>
      <c r="FP17" s="42"/>
      <c r="FQ17" s="42"/>
      <c r="FR17" s="42"/>
      <c r="FS17" s="42"/>
      <c r="FT17" s="42"/>
      <c r="FU17" s="42"/>
      <c r="FV17" s="42"/>
      <c r="FW17" s="42"/>
      <c r="FX17" s="42"/>
      <c r="FY17" s="42"/>
      <c r="FZ17" s="42"/>
      <c r="GA17" s="42"/>
      <c r="GB17" s="42"/>
      <c r="GC17" s="42"/>
      <c r="GD17" s="42"/>
      <c r="GE17" s="42"/>
      <c r="GF17" s="42"/>
      <c r="GG17" s="42"/>
      <c r="GH17" s="42"/>
      <c r="GI17" s="42"/>
      <c r="GJ17" s="42"/>
      <c r="GK17" s="42"/>
      <c r="GL17" s="42"/>
      <c r="GM17" s="42"/>
      <c r="GN17" s="42"/>
      <c r="GO17" s="42"/>
      <c r="GP17" s="42"/>
      <c r="GQ17" s="42"/>
      <c r="GR17" s="42"/>
      <c r="GS17" s="42"/>
      <c r="GT17" s="42"/>
      <c r="GU17" s="42"/>
      <c r="GV17" s="42"/>
      <c r="GW17" s="42"/>
      <c r="GX17" s="42"/>
      <c r="GY17" s="42"/>
      <c r="GZ17" s="42"/>
      <c r="HA17" s="42"/>
      <c r="HB17" s="42"/>
      <c r="HC17" s="42"/>
      <c r="HD17" s="42"/>
      <c r="HE17" s="42"/>
      <c r="HF17" s="42"/>
      <c r="HG17" s="42"/>
      <c r="HH17" s="42"/>
      <c r="HI17" s="42"/>
      <c r="HJ17" s="42"/>
      <c r="HK17" s="42"/>
      <c r="HL17" s="42"/>
      <c r="HM17" s="42"/>
      <c r="HN17" s="42"/>
      <c r="HO17" s="42"/>
      <c r="HP17" s="42"/>
      <c r="HQ17" s="42"/>
      <c r="HR17" s="42"/>
      <c r="HS17" s="42"/>
      <c r="HT17" s="42"/>
      <c r="HU17" s="42"/>
      <c r="HV17" s="42"/>
      <c r="HW17" s="42"/>
      <c r="HX17" s="42"/>
      <c r="HY17" s="42"/>
      <c r="HZ17" s="42"/>
      <c r="IA17" s="42"/>
      <c r="IB17" s="42"/>
      <c r="IC17" s="42"/>
      <c r="ID17" s="42"/>
      <c r="IE17" s="42"/>
    </row>
    <row r="18" spans="1:239" s="28" customFormat="1" ht="14.25" hidden="1" customHeight="1" x14ac:dyDescent="0.2">
      <c r="A18" s="28" t="s">
        <v>72</v>
      </c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  <c r="AQ18" s="42"/>
      <c r="AR18" s="42"/>
      <c r="AS18" s="42"/>
      <c r="AT18" s="42"/>
      <c r="AU18" s="42"/>
      <c r="AV18" s="42"/>
      <c r="AW18" s="42"/>
      <c r="AX18" s="42"/>
      <c r="AY18" s="42"/>
      <c r="AZ18" s="42"/>
      <c r="BA18" s="42"/>
      <c r="BB18" s="42"/>
      <c r="BC18" s="37"/>
      <c r="BD18" s="37"/>
      <c r="BE18" s="37"/>
      <c r="BF18" s="42">
        <v>379.32</v>
      </c>
      <c r="BG18" s="42">
        <v>379.32</v>
      </c>
      <c r="BH18" s="42">
        <v>379.32</v>
      </c>
      <c r="BI18" s="42">
        <v>382.29</v>
      </c>
      <c r="BJ18" s="42">
        <v>382.29</v>
      </c>
      <c r="BK18" s="42">
        <v>384.89</v>
      </c>
      <c r="BL18" s="42">
        <v>384.89</v>
      </c>
      <c r="BM18" s="42">
        <v>384.89</v>
      </c>
      <c r="BN18" s="42">
        <v>392.69</v>
      </c>
      <c r="BO18" s="42">
        <v>398</v>
      </c>
      <c r="BP18" s="42">
        <v>401.23</v>
      </c>
      <c r="BQ18" s="42">
        <v>401.98</v>
      </c>
      <c r="BR18" s="42">
        <v>401.98</v>
      </c>
      <c r="BS18" s="42">
        <v>401.98</v>
      </c>
      <c r="BT18" s="42">
        <v>401.98</v>
      </c>
      <c r="BU18" s="42">
        <v>414.21</v>
      </c>
      <c r="BV18" s="42">
        <v>414.21</v>
      </c>
      <c r="BW18" s="36"/>
      <c r="BX18" s="36"/>
      <c r="BY18" s="42">
        <v>414.21</v>
      </c>
      <c r="BZ18" s="42">
        <v>431.53</v>
      </c>
      <c r="CA18" s="42">
        <v>431.53</v>
      </c>
      <c r="CB18" s="42">
        <v>431.53</v>
      </c>
      <c r="CC18" s="42">
        <v>431.53</v>
      </c>
      <c r="CD18" s="42">
        <v>431.53</v>
      </c>
      <c r="CE18" s="42">
        <v>431.53</v>
      </c>
      <c r="CF18" s="42">
        <v>431.54</v>
      </c>
      <c r="CG18" s="42">
        <v>431.54</v>
      </c>
      <c r="CH18" s="42">
        <v>431.54</v>
      </c>
      <c r="CI18" s="42">
        <v>431.54</v>
      </c>
      <c r="CJ18" s="42">
        <v>431.54</v>
      </c>
      <c r="CK18" s="42">
        <v>431.54</v>
      </c>
      <c r="CL18" s="42">
        <v>448.7</v>
      </c>
      <c r="CM18" s="42">
        <v>449.93</v>
      </c>
      <c r="CN18" s="42">
        <v>449.93</v>
      </c>
      <c r="CO18" s="42">
        <v>449.93</v>
      </c>
      <c r="CP18" s="42">
        <v>449.93</v>
      </c>
      <c r="CQ18" s="42">
        <v>449.93</v>
      </c>
      <c r="CR18" s="42">
        <v>463.53</v>
      </c>
      <c r="CS18" s="42">
        <v>463.53</v>
      </c>
      <c r="CT18" s="42">
        <v>463.53</v>
      </c>
      <c r="CU18" s="42">
        <v>463.53</v>
      </c>
      <c r="CV18" s="42">
        <v>463.53</v>
      </c>
      <c r="CW18" s="42">
        <v>463.53</v>
      </c>
      <c r="CX18" s="42">
        <v>487.25</v>
      </c>
      <c r="CY18" s="42">
        <v>487.25</v>
      </c>
      <c r="CZ18" s="42">
        <v>508.95</v>
      </c>
      <c r="DA18" s="42">
        <v>556.76</v>
      </c>
      <c r="DB18" s="42">
        <v>563.59</v>
      </c>
      <c r="DC18" s="42">
        <v>563.59</v>
      </c>
      <c r="DD18" s="42">
        <v>555.29999999999995</v>
      </c>
      <c r="DE18" s="42">
        <v>555.29999999999995</v>
      </c>
      <c r="DF18" s="42">
        <v>555.29999999999995</v>
      </c>
      <c r="DG18" s="42">
        <v>555.29999999999995</v>
      </c>
      <c r="DH18" s="42">
        <v>575.79</v>
      </c>
      <c r="DI18" s="42">
        <v>575.79</v>
      </c>
      <c r="DJ18" s="42">
        <v>587.03</v>
      </c>
      <c r="DK18" s="42">
        <v>587.03</v>
      </c>
      <c r="DL18" s="42">
        <v>587.03</v>
      </c>
      <c r="DM18" s="42">
        <v>587.03</v>
      </c>
      <c r="DN18" s="42">
        <v>587.03</v>
      </c>
      <c r="DO18" s="42">
        <v>587.03</v>
      </c>
      <c r="DP18" s="42">
        <v>596.01</v>
      </c>
      <c r="DQ18" s="42">
        <v>596.01</v>
      </c>
      <c r="DR18" s="42">
        <v>596.01</v>
      </c>
      <c r="DS18" s="42">
        <v>596.01</v>
      </c>
      <c r="DT18" s="42">
        <v>596.01</v>
      </c>
      <c r="DU18" s="42">
        <v>596.01</v>
      </c>
      <c r="DV18" s="42">
        <v>611.65</v>
      </c>
      <c r="DW18" s="42">
        <v>616.16</v>
      </c>
      <c r="DX18" s="42">
        <v>616.86</v>
      </c>
      <c r="DY18" s="42">
        <v>616.86</v>
      </c>
      <c r="DZ18" s="42">
        <v>616.86</v>
      </c>
      <c r="EA18" s="42">
        <v>616.86</v>
      </c>
      <c r="EB18" s="42">
        <v>625.41</v>
      </c>
      <c r="EC18" s="42">
        <v>628.25</v>
      </c>
      <c r="ED18" s="42">
        <v>629.69000000000005</v>
      </c>
      <c r="EE18" s="42">
        <v>629.69000000000005</v>
      </c>
      <c r="EF18" s="42">
        <v>629.69000000000005</v>
      </c>
      <c r="EG18" s="42">
        <v>629.69000000000005</v>
      </c>
      <c r="EH18" s="42">
        <v>652.09</v>
      </c>
      <c r="EI18" s="42">
        <v>655.38</v>
      </c>
      <c r="EJ18" s="42">
        <v>655.38</v>
      </c>
      <c r="EK18" s="42">
        <v>655.38</v>
      </c>
      <c r="EL18" s="42">
        <v>655.38</v>
      </c>
      <c r="EM18" s="42">
        <v>655.38</v>
      </c>
      <c r="EN18" s="42">
        <v>658.19</v>
      </c>
      <c r="EO18" s="42">
        <v>658.19</v>
      </c>
      <c r="EP18" s="42">
        <v>658.19</v>
      </c>
      <c r="EQ18" s="42">
        <v>658.19</v>
      </c>
      <c r="ER18" s="42">
        <v>658.19</v>
      </c>
      <c r="ES18" s="42">
        <v>658.19</v>
      </c>
      <c r="ET18" s="42">
        <v>666.64</v>
      </c>
      <c r="EU18" s="42">
        <v>669.89</v>
      </c>
      <c r="EV18" s="42">
        <v>669.89</v>
      </c>
      <c r="EW18" s="42">
        <v>670.5</v>
      </c>
      <c r="EX18" s="42">
        <v>672.29</v>
      </c>
      <c r="EY18" s="42">
        <v>672.29</v>
      </c>
      <c r="EZ18" s="42">
        <v>676.35</v>
      </c>
      <c r="FA18" s="42">
        <v>676.35</v>
      </c>
      <c r="FB18" s="42">
        <v>676.35</v>
      </c>
      <c r="FC18" s="42">
        <v>676.35</v>
      </c>
      <c r="FD18" s="42">
        <v>676.35</v>
      </c>
      <c r="FE18" s="42">
        <v>676.35</v>
      </c>
      <c r="FF18" s="42">
        <v>676.35</v>
      </c>
      <c r="FG18" s="42">
        <v>676.35</v>
      </c>
      <c r="FH18" s="42">
        <v>679.09</v>
      </c>
      <c r="FI18" s="42">
        <v>679.33</v>
      </c>
      <c r="FJ18" s="42">
        <v>682.75</v>
      </c>
      <c r="FK18" s="42">
        <v>682.75</v>
      </c>
      <c r="FL18" s="42">
        <v>682.75</v>
      </c>
      <c r="FM18" s="42">
        <v>682.75</v>
      </c>
      <c r="FN18" s="42">
        <v>684.88</v>
      </c>
      <c r="FO18" s="42">
        <v>684.88</v>
      </c>
      <c r="FP18" s="42">
        <v>686.23</v>
      </c>
      <c r="FQ18" s="42">
        <v>686.23</v>
      </c>
      <c r="FR18" s="42">
        <v>686.23</v>
      </c>
      <c r="FS18" s="42">
        <v>686.23</v>
      </c>
      <c r="FT18" s="42">
        <v>686.23</v>
      </c>
      <c r="FU18" s="42">
        <v>696.56</v>
      </c>
      <c r="FV18" s="42">
        <v>696.56</v>
      </c>
      <c r="FW18" s="42"/>
      <c r="FX18" s="42"/>
      <c r="FY18" s="42"/>
      <c r="FZ18" s="42"/>
      <c r="GA18" s="42"/>
      <c r="GB18" s="42"/>
      <c r="GC18" s="42"/>
      <c r="GD18" s="42"/>
      <c r="GE18" s="42"/>
      <c r="GF18" s="42"/>
      <c r="GG18" s="42"/>
      <c r="GH18" s="42"/>
      <c r="GI18" s="42"/>
      <c r="GJ18" s="42"/>
      <c r="GK18" s="42"/>
      <c r="GL18" s="42"/>
      <c r="GM18" s="42"/>
      <c r="GN18" s="42"/>
      <c r="GO18" s="42"/>
      <c r="GP18" s="42"/>
      <c r="GQ18" s="42"/>
      <c r="GR18" s="42"/>
      <c r="GS18" s="42"/>
      <c r="GT18" s="42"/>
      <c r="GU18" s="42"/>
      <c r="GV18" s="42"/>
      <c r="GW18" s="42"/>
      <c r="GX18" s="42"/>
      <c r="GY18" s="42"/>
      <c r="GZ18" s="42"/>
      <c r="HA18" s="42"/>
      <c r="HB18" s="42"/>
      <c r="HC18" s="42"/>
      <c r="HD18" s="42"/>
      <c r="HE18" s="42"/>
      <c r="HF18" s="42"/>
      <c r="HG18" s="42"/>
      <c r="HH18" s="42"/>
      <c r="HI18" s="42"/>
      <c r="HJ18" s="42"/>
      <c r="HK18" s="42"/>
      <c r="HL18" s="42"/>
      <c r="HM18" s="42"/>
      <c r="HN18" s="42"/>
      <c r="HO18" s="42"/>
      <c r="HP18" s="42"/>
      <c r="HQ18" s="42"/>
      <c r="HR18" s="42"/>
      <c r="HS18" s="42"/>
      <c r="HT18" s="42"/>
      <c r="HU18" s="42"/>
      <c r="HV18" s="42"/>
      <c r="HW18" s="42"/>
      <c r="HX18" s="42"/>
      <c r="HY18" s="42"/>
      <c r="HZ18" s="42"/>
      <c r="IA18" s="42"/>
      <c r="IB18" s="42"/>
      <c r="IC18" s="42"/>
      <c r="ID18" s="42"/>
      <c r="IE18" s="42"/>
    </row>
    <row r="19" spans="1:239" s="28" customFormat="1" ht="14.25" hidden="1" customHeight="1" x14ac:dyDescent="0.2">
      <c r="A19" s="28" t="s">
        <v>73</v>
      </c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37"/>
      <c r="BD19" s="37"/>
      <c r="BE19" s="37"/>
      <c r="BF19" s="42">
        <v>370.48</v>
      </c>
      <c r="BG19" s="42">
        <v>370.48</v>
      </c>
      <c r="BH19" s="42">
        <v>370.48</v>
      </c>
      <c r="BI19" s="42">
        <v>373.38</v>
      </c>
      <c r="BJ19" s="42">
        <v>373.38</v>
      </c>
      <c r="BK19" s="42">
        <v>375.92</v>
      </c>
      <c r="BL19" s="42">
        <v>375.92</v>
      </c>
      <c r="BM19" s="42">
        <v>375.92</v>
      </c>
      <c r="BN19" s="42">
        <v>383.54</v>
      </c>
      <c r="BO19" s="42">
        <v>388.73</v>
      </c>
      <c r="BP19" s="42">
        <v>391.88</v>
      </c>
      <c r="BQ19" s="42">
        <v>392.61</v>
      </c>
      <c r="BR19" s="42">
        <v>392.61</v>
      </c>
      <c r="BS19" s="42">
        <v>392.61</v>
      </c>
      <c r="BT19" s="42">
        <v>392.61</v>
      </c>
      <c r="BU19" s="42">
        <v>404.55</v>
      </c>
      <c r="BV19" s="42">
        <v>404.55</v>
      </c>
      <c r="BW19" s="36"/>
      <c r="BX19" s="36"/>
      <c r="BY19" s="42">
        <v>404.55</v>
      </c>
      <c r="BZ19" s="42">
        <v>421.48</v>
      </c>
      <c r="CA19" s="42">
        <v>421.48</v>
      </c>
      <c r="CB19" s="42">
        <v>421.48</v>
      </c>
      <c r="CC19" s="42">
        <v>421.48</v>
      </c>
      <c r="CD19" s="42">
        <v>421.48</v>
      </c>
      <c r="CE19" s="42">
        <v>421.48</v>
      </c>
      <c r="CF19" s="42">
        <v>421.48</v>
      </c>
      <c r="CG19" s="42">
        <v>534.48</v>
      </c>
      <c r="CH19" s="42">
        <v>534.48</v>
      </c>
      <c r="CI19" s="42">
        <v>534.48</v>
      </c>
      <c r="CJ19" s="42">
        <v>534.48</v>
      </c>
      <c r="CK19" s="42">
        <v>534.48</v>
      </c>
      <c r="CL19" s="42">
        <v>555.74</v>
      </c>
      <c r="CM19" s="42">
        <v>557.26</v>
      </c>
      <c r="CN19" s="42">
        <v>557.26</v>
      </c>
      <c r="CO19" s="42">
        <v>557.26</v>
      </c>
      <c r="CP19" s="42">
        <v>557.26</v>
      </c>
      <c r="CQ19" s="42">
        <v>557.26</v>
      </c>
      <c r="CR19" s="42">
        <v>574.1</v>
      </c>
      <c r="CS19" s="42">
        <v>574.1</v>
      </c>
      <c r="CT19" s="42">
        <v>574.1</v>
      </c>
      <c r="CU19" s="42">
        <v>574.1</v>
      </c>
      <c r="CV19" s="42">
        <v>574.1</v>
      </c>
      <c r="CW19" s="42">
        <v>574.1</v>
      </c>
      <c r="CX19" s="42">
        <v>603.48</v>
      </c>
      <c r="CY19" s="42">
        <v>638.41999999999996</v>
      </c>
      <c r="CZ19" s="42">
        <v>638.41999999999996</v>
      </c>
      <c r="DA19" s="42">
        <v>638.41999999999996</v>
      </c>
      <c r="DB19" s="42">
        <v>638.41999999999996</v>
      </c>
      <c r="DC19" s="42">
        <v>638.41999999999996</v>
      </c>
      <c r="DD19" s="42">
        <v>629.02</v>
      </c>
      <c r="DE19" s="42">
        <v>670.95</v>
      </c>
      <c r="DF19" s="42">
        <v>670.95</v>
      </c>
      <c r="DG19" s="42">
        <v>670.95</v>
      </c>
      <c r="DH19" s="42">
        <v>670.95</v>
      </c>
      <c r="DI19" s="42">
        <v>670.95</v>
      </c>
      <c r="DJ19" s="42">
        <v>684.05</v>
      </c>
      <c r="DK19" s="42">
        <v>684.05</v>
      </c>
      <c r="DL19" s="42">
        <v>684.05</v>
      </c>
      <c r="DM19" s="42">
        <v>684.05</v>
      </c>
      <c r="DN19" s="42">
        <v>684.05</v>
      </c>
      <c r="DO19" s="42">
        <v>680.9</v>
      </c>
      <c r="DP19" s="42">
        <v>691.32</v>
      </c>
      <c r="DQ19" s="42">
        <v>691.32</v>
      </c>
      <c r="DR19" s="42">
        <v>691.32</v>
      </c>
      <c r="DS19" s="42">
        <v>691.32</v>
      </c>
      <c r="DT19" s="42">
        <v>691.32</v>
      </c>
      <c r="DU19" s="42">
        <v>691.32</v>
      </c>
      <c r="DV19" s="42">
        <v>709.46</v>
      </c>
      <c r="DW19" s="42">
        <v>714.69</v>
      </c>
      <c r="DX19" s="42">
        <v>715.51</v>
      </c>
      <c r="DY19" s="42">
        <v>715.51</v>
      </c>
      <c r="DZ19" s="42">
        <v>715.51</v>
      </c>
      <c r="EA19" s="42">
        <v>715.51</v>
      </c>
      <c r="EB19" s="42">
        <v>725.42</v>
      </c>
      <c r="EC19" s="42">
        <v>728.71</v>
      </c>
      <c r="ED19" s="42">
        <v>730.39</v>
      </c>
      <c r="EE19" s="42">
        <v>730.39</v>
      </c>
      <c r="EF19" s="42">
        <v>730.39</v>
      </c>
      <c r="EG19" s="42">
        <v>730.39</v>
      </c>
      <c r="EH19" s="42">
        <v>756.36</v>
      </c>
      <c r="EI19" s="42">
        <v>760.18</v>
      </c>
      <c r="EJ19" s="42">
        <v>760.18</v>
      </c>
      <c r="EK19" s="42">
        <v>760.18</v>
      </c>
      <c r="EL19" s="42">
        <v>760.18</v>
      </c>
      <c r="EM19" s="42">
        <v>760.18</v>
      </c>
      <c r="EN19" s="42">
        <v>763.45</v>
      </c>
      <c r="EO19" s="42">
        <v>763.45</v>
      </c>
      <c r="EP19" s="42">
        <v>763.45</v>
      </c>
      <c r="EQ19" s="42">
        <v>763.45</v>
      </c>
      <c r="ER19" s="42">
        <v>763.45</v>
      </c>
      <c r="ES19" s="42">
        <v>763.45</v>
      </c>
      <c r="ET19" s="42">
        <v>773.24</v>
      </c>
      <c r="EU19" s="42">
        <v>777.02</v>
      </c>
      <c r="EV19" s="42">
        <v>777.02</v>
      </c>
      <c r="EW19" s="42">
        <v>777.73</v>
      </c>
      <c r="EX19" s="42">
        <v>779.81</v>
      </c>
      <c r="EY19" s="42">
        <v>779.81</v>
      </c>
      <c r="EZ19" s="42">
        <v>784.52</v>
      </c>
      <c r="FA19" s="42">
        <v>784.52</v>
      </c>
      <c r="FB19" s="42">
        <v>784.52</v>
      </c>
      <c r="FC19" s="42">
        <v>784.52</v>
      </c>
      <c r="FD19" s="42">
        <v>784.52</v>
      </c>
      <c r="FE19" s="42">
        <v>784.52</v>
      </c>
      <c r="FF19" s="42">
        <v>784.52</v>
      </c>
      <c r="FG19" s="42">
        <v>784.52</v>
      </c>
      <c r="FH19" s="42">
        <v>787.7</v>
      </c>
      <c r="FI19" s="42">
        <v>787.98</v>
      </c>
      <c r="FJ19" s="42">
        <v>791.94</v>
      </c>
      <c r="FK19" s="42">
        <v>791.94</v>
      </c>
      <c r="FL19" s="42">
        <v>791.94</v>
      </c>
      <c r="FM19" s="42">
        <v>791.94</v>
      </c>
      <c r="FN19" s="42">
        <v>794.42</v>
      </c>
      <c r="FO19" s="42">
        <v>794.42</v>
      </c>
      <c r="FP19" s="42">
        <v>795.99</v>
      </c>
      <c r="FQ19" s="42">
        <v>795.99</v>
      </c>
      <c r="FR19" s="42">
        <v>795.99</v>
      </c>
      <c r="FS19" s="42"/>
      <c r="FT19" s="42"/>
      <c r="FU19" s="42"/>
      <c r="FV19" s="42"/>
      <c r="FW19" s="42"/>
      <c r="FX19" s="42"/>
      <c r="FY19" s="42"/>
      <c r="FZ19" s="42"/>
      <c r="GA19" s="42"/>
      <c r="GB19" s="42"/>
      <c r="GC19" s="42"/>
      <c r="GD19" s="42"/>
      <c r="GE19" s="42"/>
      <c r="GF19" s="42"/>
      <c r="GG19" s="42"/>
      <c r="GH19" s="42"/>
      <c r="GI19" s="42"/>
      <c r="GJ19" s="42"/>
      <c r="GK19" s="42"/>
      <c r="GL19" s="42"/>
      <c r="GM19" s="42"/>
      <c r="GN19" s="42"/>
      <c r="GO19" s="42"/>
      <c r="GP19" s="42"/>
      <c r="GQ19" s="42"/>
      <c r="GR19" s="42"/>
      <c r="GS19" s="42"/>
      <c r="GT19" s="42"/>
      <c r="GU19" s="42"/>
      <c r="GV19" s="42"/>
      <c r="GW19" s="42"/>
      <c r="GX19" s="42"/>
      <c r="GY19" s="42"/>
      <c r="GZ19" s="42"/>
      <c r="HA19" s="42"/>
      <c r="HB19" s="42"/>
      <c r="HC19" s="42"/>
      <c r="HD19" s="42"/>
      <c r="HE19" s="42"/>
      <c r="HF19" s="42"/>
      <c r="HG19" s="42"/>
      <c r="HH19" s="42"/>
      <c r="HI19" s="42"/>
      <c r="HJ19" s="42"/>
      <c r="HK19" s="42"/>
      <c r="HL19" s="42"/>
      <c r="HM19" s="42"/>
      <c r="HN19" s="42"/>
      <c r="HO19" s="42"/>
      <c r="HP19" s="42"/>
      <c r="HQ19" s="42"/>
      <c r="HR19" s="42"/>
      <c r="HS19" s="42"/>
      <c r="HT19" s="42"/>
      <c r="HU19" s="42"/>
      <c r="HV19" s="42"/>
      <c r="HW19" s="42"/>
      <c r="HX19" s="42"/>
      <c r="HY19" s="42"/>
      <c r="HZ19" s="42"/>
      <c r="IA19" s="42"/>
      <c r="IB19" s="42"/>
      <c r="IC19" s="42"/>
      <c r="ID19" s="42"/>
      <c r="IE19" s="42"/>
    </row>
    <row r="20" spans="1:239" s="28" customFormat="1" ht="14.25" hidden="1" customHeight="1" thickBot="1" x14ac:dyDescent="0.25">
      <c r="A20" s="28" t="s">
        <v>74</v>
      </c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>
        <v>291.14999999999998</v>
      </c>
      <c r="BG20" s="42">
        <v>291.14999999999998</v>
      </c>
      <c r="BH20" s="42">
        <v>291.14999999999998</v>
      </c>
      <c r="BI20" s="42">
        <v>293.43</v>
      </c>
      <c r="BJ20" s="42">
        <v>293.43</v>
      </c>
      <c r="BK20" s="42">
        <v>295.42</v>
      </c>
      <c r="BL20" s="42">
        <v>295.42</v>
      </c>
      <c r="BM20" s="42">
        <v>295.42</v>
      </c>
      <c r="BN20" s="42">
        <v>301.41000000000003</v>
      </c>
      <c r="BO20" s="42">
        <v>305.49</v>
      </c>
      <c r="BP20" s="42">
        <v>307.97000000000003</v>
      </c>
      <c r="BQ20" s="42">
        <v>308.54000000000002</v>
      </c>
      <c r="BR20" s="42">
        <v>308.54000000000002</v>
      </c>
      <c r="BS20" s="42">
        <v>308.54000000000002</v>
      </c>
      <c r="BT20" s="42">
        <v>308.54000000000002</v>
      </c>
      <c r="BU20" s="42">
        <v>317.93</v>
      </c>
      <c r="BV20" s="42">
        <v>317.93</v>
      </c>
      <c r="BW20" s="36"/>
      <c r="BX20" s="36"/>
      <c r="BY20" s="42">
        <v>317.93</v>
      </c>
      <c r="BZ20" s="42">
        <v>331.23</v>
      </c>
      <c r="CA20" s="42">
        <v>331.23</v>
      </c>
      <c r="CB20" s="42">
        <v>331.23</v>
      </c>
      <c r="CC20" s="42">
        <v>331.23</v>
      </c>
      <c r="CD20" s="42">
        <v>331.23</v>
      </c>
      <c r="CE20" s="42">
        <v>331.23</v>
      </c>
      <c r="CF20" s="42">
        <v>331.23</v>
      </c>
      <c r="CG20" s="42">
        <v>331.23</v>
      </c>
      <c r="CH20" s="42">
        <v>331.23</v>
      </c>
      <c r="CI20" s="42">
        <v>331.23</v>
      </c>
      <c r="CJ20" s="42">
        <v>331.23</v>
      </c>
      <c r="CK20" s="42">
        <v>331.23</v>
      </c>
      <c r="CL20" s="42">
        <v>344.4</v>
      </c>
      <c r="CM20" s="42">
        <v>345.35</v>
      </c>
      <c r="CN20" s="42">
        <v>345.35</v>
      </c>
      <c r="CO20" s="42">
        <v>345.35</v>
      </c>
      <c r="CP20" s="42">
        <v>345.35</v>
      </c>
      <c r="CQ20" s="42">
        <v>345.35</v>
      </c>
      <c r="CR20" s="42">
        <v>355.79</v>
      </c>
      <c r="CS20" s="42">
        <v>355.79</v>
      </c>
      <c r="CT20" s="42">
        <v>355.79</v>
      </c>
      <c r="CU20" s="42">
        <v>355.79</v>
      </c>
      <c r="CV20" s="42">
        <v>355.79</v>
      </c>
      <c r="CW20" s="42">
        <v>355.79</v>
      </c>
      <c r="CX20" s="42">
        <v>373.99</v>
      </c>
      <c r="CY20" s="42">
        <v>393.76</v>
      </c>
      <c r="CZ20" s="42">
        <v>393.76</v>
      </c>
      <c r="DA20" s="42">
        <v>393.76</v>
      </c>
      <c r="DB20" s="42">
        <v>393.76</v>
      </c>
      <c r="DC20" s="42">
        <v>406.74</v>
      </c>
      <c r="DD20" s="42">
        <v>400.75</v>
      </c>
      <c r="DE20" s="42">
        <v>400.75</v>
      </c>
      <c r="DF20" s="42">
        <v>400.75</v>
      </c>
      <c r="DG20" s="42">
        <v>400.75</v>
      </c>
      <c r="DH20" s="42">
        <v>400.75</v>
      </c>
      <c r="DI20" s="42">
        <v>400.75</v>
      </c>
      <c r="DJ20" s="42">
        <v>408.58</v>
      </c>
      <c r="DK20" s="42">
        <v>408.58</v>
      </c>
      <c r="DL20" s="42">
        <v>408.58</v>
      </c>
      <c r="DM20" s="42">
        <v>408.58</v>
      </c>
      <c r="DN20" s="42">
        <v>408.58</v>
      </c>
      <c r="DO20" s="42">
        <v>408.58</v>
      </c>
      <c r="DP20" s="42">
        <v>414.83</v>
      </c>
      <c r="DQ20" s="42">
        <v>414.83</v>
      </c>
      <c r="DR20" s="42">
        <v>414.83</v>
      </c>
      <c r="DS20" s="42">
        <v>414.83</v>
      </c>
      <c r="DT20" s="42">
        <v>414.83</v>
      </c>
      <c r="DU20" s="42">
        <v>414.83</v>
      </c>
      <c r="DV20" s="42">
        <v>425.72</v>
      </c>
      <c r="DW20" s="42">
        <v>428.86</v>
      </c>
      <c r="DX20" s="42">
        <v>429.34</v>
      </c>
      <c r="DY20" s="42">
        <v>429.34</v>
      </c>
      <c r="DZ20" s="42">
        <v>429.34</v>
      </c>
      <c r="EA20" s="42">
        <v>429.34</v>
      </c>
      <c r="EB20" s="42">
        <v>438.27</v>
      </c>
      <c r="EC20" s="42">
        <v>438.27</v>
      </c>
      <c r="ED20" s="42">
        <v>438.27</v>
      </c>
      <c r="EE20" s="42">
        <v>456.83</v>
      </c>
      <c r="EF20" s="42">
        <v>456.83</v>
      </c>
      <c r="EG20" s="42">
        <v>456.83</v>
      </c>
      <c r="EH20" s="42">
        <v>480.7</v>
      </c>
      <c r="EI20" s="42">
        <v>480.7</v>
      </c>
      <c r="EJ20" s="42">
        <v>480.7</v>
      </c>
      <c r="EK20" s="42">
        <v>480.7</v>
      </c>
      <c r="EL20" s="42">
        <v>480.7</v>
      </c>
      <c r="EM20" s="42">
        <v>480.7</v>
      </c>
      <c r="EN20" s="42">
        <v>482.77</v>
      </c>
      <c r="EO20" s="42">
        <v>482.77</v>
      </c>
      <c r="EP20" s="42">
        <v>482.77</v>
      </c>
      <c r="EQ20" s="42">
        <v>482.77</v>
      </c>
      <c r="ER20" s="42">
        <v>482.77</v>
      </c>
      <c r="ES20" s="42">
        <v>482.77</v>
      </c>
      <c r="ET20" s="42">
        <v>493.13</v>
      </c>
      <c r="EU20" s="42">
        <v>493.13</v>
      </c>
      <c r="EV20" s="42">
        <v>493.13</v>
      </c>
      <c r="EW20" s="42">
        <v>493.13</v>
      </c>
      <c r="EX20" s="42">
        <v>493.13</v>
      </c>
      <c r="EY20" s="42">
        <v>493.13</v>
      </c>
      <c r="EZ20" s="42">
        <v>496.11</v>
      </c>
      <c r="FA20" s="42">
        <v>496.11</v>
      </c>
      <c r="FB20" s="42">
        <v>496.11</v>
      </c>
      <c r="FC20" s="42">
        <v>496.11</v>
      </c>
      <c r="FD20" s="42">
        <v>496.11</v>
      </c>
      <c r="FE20" s="42">
        <v>496.11</v>
      </c>
      <c r="FF20" s="42">
        <v>496.11</v>
      </c>
      <c r="FG20" s="42">
        <v>496.11</v>
      </c>
      <c r="FH20" s="42">
        <v>507.44</v>
      </c>
      <c r="FI20" s="42">
        <v>507.44</v>
      </c>
      <c r="FJ20" s="42">
        <v>507.44</v>
      </c>
      <c r="FK20" s="42">
        <v>507.44</v>
      </c>
      <c r="FL20" s="42">
        <v>510.03</v>
      </c>
      <c r="FM20" s="42">
        <v>510.03</v>
      </c>
      <c r="FN20" s="42">
        <v>510.03</v>
      </c>
      <c r="FO20" s="42">
        <v>510.03</v>
      </c>
      <c r="FP20" s="42">
        <v>510.03</v>
      </c>
      <c r="FQ20" s="42">
        <v>510.03</v>
      </c>
      <c r="FR20" s="42">
        <v>510.03</v>
      </c>
      <c r="FS20" s="42"/>
      <c r="FT20" s="42"/>
      <c r="FU20" s="42"/>
      <c r="FV20" s="42"/>
      <c r="FW20" s="42"/>
      <c r="FX20" s="42"/>
      <c r="FY20" s="42"/>
      <c r="FZ20" s="42"/>
      <c r="GA20" s="42"/>
      <c r="GB20" s="42"/>
      <c r="GC20" s="42"/>
      <c r="GD20" s="42"/>
      <c r="GE20" s="42"/>
      <c r="GF20" s="42"/>
      <c r="GG20" s="42"/>
      <c r="GH20" s="42"/>
      <c r="GI20" s="42"/>
      <c r="GJ20" s="42"/>
      <c r="GK20" s="42"/>
      <c r="GL20" s="42"/>
      <c r="GM20" s="42"/>
      <c r="GN20" s="42"/>
      <c r="GO20" s="42"/>
      <c r="GP20" s="42"/>
      <c r="GQ20" s="42"/>
      <c r="GR20" s="42"/>
      <c r="GS20" s="42"/>
      <c r="GT20" s="42"/>
      <c r="GU20" s="42"/>
      <c r="GV20" s="42"/>
      <c r="GW20" s="42"/>
      <c r="GX20" s="42"/>
      <c r="GY20" s="42"/>
      <c r="GZ20" s="42"/>
      <c r="HA20" s="42"/>
      <c r="HB20" s="42"/>
      <c r="HC20" s="42"/>
      <c r="HD20" s="42"/>
      <c r="HE20" s="42"/>
      <c r="HF20" s="42"/>
      <c r="HG20" s="42"/>
      <c r="HH20" s="42"/>
      <c r="HI20" s="42"/>
      <c r="HJ20" s="42"/>
      <c r="HK20" s="42"/>
      <c r="HL20" s="42"/>
      <c r="HM20" s="42"/>
      <c r="HN20" s="42"/>
      <c r="HO20" s="42"/>
      <c r="HP20" s="42"/>
      <c r="HQ20" s="42"/>
      <c r="HR20" s="42"/>
      <c r="HS20" s="42"/>
      <c r="HT20" s="42"/>
      <c r="HU20" s="42"/>
      <c r="HV20" s="42"/>
      <c r="HW20" s="42"/>
      <c r="HX20" s="42"/>
      <c r="HY20" s="42"/>
      <c r="HZ20" s="42"/>
      <c r="IA20" s="42"/>
      <c r="IB20" s="42"/>
      <c r="IC20" s="42"/>
      <c r="ID20" s="42"/>
      <c r="IE20" s="42"/>
    </row>
    <row r="21" spans="1:239" s="28" customFormat="1" ht="14.25" hidden="1" customHeight="1" thickBot="1" x14ac:dyDescent="0.25">
      <c r="A21" s="28" t="s">
        <v>75</v>
      </c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2"/>
      <c r="AK21" s="42"/>
      <c r="AL21" s="42"/>
      <c r="AM21" s="42"/>
      <c r="AN21" s="42"/>
      <c r="AO21" s="42"/>
      <c r="AP21" s="42"/>
      <c r="AQ21" s="42"/>
      <c r="AR21" s="42"/>
      <c r="AS21" s="42"/>
      <c r="AT21" s="42"/>
      <c r="AU21" s="42"/>
      <c r="AV21" s="42"/>
      <c r="AW21" s="42"/>
      <c r="AX21" s="42"/>
      <c r="AY21" s="42"/>
      <c r="AZ21" s="42"/>
      <c r="BA21" s="42"/>
      <c r="BB21" s="42"/>
      <c r="BC21" s="42"/>
      <c r="BD21" s="42"/>
      <c r="BE21" s="42"/>
      <c r="BF21" s="42"/>
      <c r="BG21" s="42"/>
      <c r="BH21" s="42"/>
      <c r="BI21" s="42"/>
      <c r="BJ21" s="42"/>
      <c r="BK21" s="42"/>
      <c r="BL21" s="42"/>
      <c r="BM21" s="42"/>
      <c r="BN21" s="42"/>
      <c r="BO21" s="42"/>
      <c r="BP21" s="42">
        <v>307</v>
      </c>
      <c r="BQ21" s="42">
        <v>307</v>
      </c>
      <c r="BR21" s="42">
        <v>307</v>
      </c>
      <c r="BS21" s="42">
        <v>307</v>
      </c>
      <c r="BT21" s="42">
        <v>307</v>
      </c>
      <c r="BU21" s="42">
        <v>316.33999999999997</v>
      </c>
      <c r="BV21" s="42">
        <v>316.33999999999997</v>
      </c>
      <c r="BW21" s="36"/>
      <c r="BX21" s="36"/>
      <c r="BY21" s="42">
        <v>316.33999999999997</v>
      </c>
      <c r="BZ21" s="42">
        <v>329.57</v>
      </c>
      <c r="CA21" s="42">
        <v>329.57</v>
      </c>
      <c r="CB21" s="42">
        <v>329.57</v>
      </c>
      <c r="CC21" s="42">
        <v>329.57</v>
      </c>
      <c r="CD21" s="42">
        <v>329.57</v>
      </c>
      <c r="CE21" s="42">
        <v>329.57</v>
      </c>
      <c r="CF21" s="42">
        <v>329.58</v>
      </c>
      <c r="CG21" s="42">
        <v>329.58</v>
      </c>
      <c r="CH21" s="42">
        <v>329.58</v>
      </c>
      <c r="CI21" s="42">
        <v>329.58</v>
      </c>
      <c r="CJ21" s="42">
        <v>329.58</v>
      </c>
      <c r="CK21" s="42">
        <v>329.58</v>
      </c>
      <c r="CL21" s="42">
        <v>342.68</v>
      </c>
      <c r="CM21" s="42">
        <v>343.63</v>
      </c>
      <c r="CN21" s="42">
        <v>343.63</v>
      </c>
      <c r="CO21" s="42">
        <v>343.63</v>
      </c>
      <c r="CP21" s="42">
        <v>343.63</v>
      </c>
      <c r="CQ21" s="42">
        <v>343.63</v>
      </c>
      <c r="CR21" s="42">
        <v>354.01</v>
      </c>
      <c r="CS21" s="42">
        <v>354.01</v>
      </c>
      <c r="CT21" s="42">
        <v>354.01</v>
      </c>
      <c r="CU21" s="42">
        <v>354.01</v>
      </c>
      <c r="CV21" s="42">
        <v>354.01</v>
      </c>
      <c r="CW21" s="42">
        <v>354.01</v>
      </c>
      <c r="CX21" s="42">
        <v>372.12</v>
      </c>
      <c r="CY21" s="42">
        <v>372.12</v>
      </c>
      <c r="CZ21" s="42">
        <v>372.12</v>
      </c>
      <c r="DA21" s="42">
        <v>372.12</v>
      </c>
      <c r="DB21" s="42">
        <v>372.12</v>
      </c>
      <c r="DC21" s="42">
        <v>372.12</v>
      </c>
      <c r="DD21" s="42">
        <v>366.65</v>
      </c>
      <c r="DE21" s="42">
        <v>366.65</v>
      </c>
      <c r="DF21" s="42">
        <v>366.65</v>
      </c>
      <c r="DG21" s="42">
        <v>366.65</v>
      </c>
      <c r="DH21" s="42">
        <v>366.65</v>
      </c>
      <c r="DI21" s="42">
        <v>366.65</v>
      </c>
      <c r="DJ21" s="42">
        <v>373.81</v>
      </c>
      <c r="DK21" s="42">
        <v>373.81</v>
      </c>
      <c r="DL21" s="42">
        <v>373.81</v>
      </c>
      <c r="DM21" s="42">
        <v>384.01</v>
      </c>
      <c r="DN21" s="42">
        <v>384.01</v>
      </c>
      <c r="DO21" s="42">
        <v>384.01</v>
      </c>
      <c r="DP21" s="42">
        <v>389.88</v>
      </c>
      <c r="DQ21" s="42">
        <v>389.88</v>
      </c>
      <c r="DR21" s="42">
        <v>389.88</v>
      </c>
      <c r="DS21" s="42">
        <v>389.88</v>
      </c>
      <c r="DT21" s="42">
        <v>389.88</v>
      </c>
      <c r="DU21" s="42">
        <v>389.88</v>
      </c>
      <c r="DV21" s="42">
        <v>403.52</v>
      </c>
      <c r="DW21" s="42">
        <v>403.52</v>
      </c>
      <c r="DX21" s="42">
        <v>403.52</v>
      </c>
      <c r="DY21" s="42">
        <v>403.52</v>
      </c>
      <c r="DZ21" s="42">
        <v>403.52</v>
      </c>
      <c r="EA21" s="42">
        <v>403.52</v>
      </c>
      <c r="EB21" s="42">
        <v>411.91</v>
      </c>
      <c r="EC21" s="42">
        <v>411.91</v>
      </c>
      <c r="ED21" s="42">
        <v>411.91</v>
      </c>
      <c r="EE21" s="42">
        <v>411.91</v>
      </c>
      <c r="EF21" s="42">
        <v>411.91</v>
      </c>
      <c r="EG21" s="42">
        <v>411.91</v>
      </c>
      <c r="EH21" s="42">
        <v>428.72</v>
      </c>
      <c r="EI21" s="42">
        <v>428.72</v>
      </c>
      <c r="EJ21" s="42">
        <v>428.72</v>
      </c>
      <c r="EK21" s="42">
        <v>428.72</v>
      </c>
      <c r="EL21" s="42">
        <v>428.72</v>
      </c>
      <c r="EM21" s="42">
        <v>428.72</v>
      </c>
      <c r="EN21" s="42">
        <v>430.56</v>
      </c>
      <c r="EO21" s="42">
        <v>430.56</v>
      </c>
      <c r="EP21" s="42">
        <v>430.56</v>
      </c>
      <c r="EQ21" s="42">
        <v>430.56</v>
      </c>
      <c r="ER21" s="42">
        <v>430.56</v>
      </c>
      <c r="ES21" s="42">
        <v>430.56</v>
      </c>
      <c r="ET21" s="42">
        <v>439.8</v>
      </c>
      <c r="EU21" s="42">
        <v>439.8</v>
      </c>
      <c r="EV21" s="42">
        <v>439.8</v>
      </c>
      <c r="EW21" s="42">
        <v>439.8</v>
      </c>
      <c r="EX21" s="42">
        <v>439.8</v>
      </c>
      <c r="EY21" s="42">
        <v>439.8</v>
      </c>
      <c r="EZ21" s="42">
        <v>442.46</v>
      </c>
      <c r="FA21" s="42">
        <v>442.46</v>
      </c>
      <c r="FB21" s="42">
        <v>442.46</v>
      </c>
      <c r="FC21" s="42">
        <v>442.46</v>
      </c>
      <c r="FD21" s="42">
        <v>442.46</v>
      </c>
      <c r="FE21" s="42">
        <v>442.46</v>
      </c>
      <c r="FF21" s="42">
        <v>442.46</v>
      </c>
      <c r="FG21" s="42">
        <v>442.46</v>
      </c>
      <c r="FH21" s="42">
        <v>452.56</v>
      </c>
      <c r="FI21" s="42">
        <v>452.56</v>
      </c>
      <c r="FJ21" s="42">
        <v>452.56</v>
      </c>
      <c r="FK21" s="42">
        <v>452.56</v>
      </c>
      <c r="FL21" s="42">
        <v>454.87</v>
      </c>
      <c r="FM21" s="33">
        <v>454.87</v>
      </c>
      <c r="FN21" s="33">
        <v>454.87</v>
      </c>
      <c r="FO21" s="33">
        <v>454.87</v>
      </c>
      <c r="FP21" s="33">
        <v>454.87</v>
      </c>
      <c r="FQ21" s="33">
        <v>454.87</v>
      </c>
      <c r="FR21" s="33">
        <v>454.87</v>
      </c>
      <c r="FS21" s="33">
        <v>454.87</v>
      </c>
      <c r="FT21" s="33">
        <v>454.87</v>
      </c>
      <c r="FU21" s="33">
        <v>461.72</v>
      </c>
      <c r="FV21" s="33">
        <v>461.72</v>
      </c>
      <c r="FW21" s="33">
        <v>462.71</v>
      </c>
      <c r="FX21" s="33">
        <v>462.71</v>
      </c>
      <c r="FY21" s="33">
        <v>462.71</v>
      </c>
      <c r="FZ21" s="33">
        <v>463.29</v>
      </c>
      <c r="GA21" s="33">
        <v>463.48</v>
      </c>
      <c r="GB21" s="33">
        <v>463.48</v>
      </c>
      <c r="GC21" s="33">
        <v>470.43</v>
      </c>
      <c r="GD21" s="33">
        <v>470.43</v>
      </c>
      <c r="GE21" s="33">
        <v>470.43</v>
      </c>
      <c r="GF21" s="33">
        <v>470.43</v>
      </c>
      <c r="GG21" s="33">
        <v>470.43</v>
      </c>
      <c r="GH21" s="33">
        <v>470.43</v>
      </c>
      <c r="GI21" s="33">
        <v>470.43</v>
      </c>
      <c r="GJ21" s="33">
        <v>451.61</v>
      </c>
      <c r="GK21" s="33">
        <v>451.61</v>
      </c>
      <c r="GL21" s="33">
        <v>451.61</v>
      </c>
      <c r="GM21" s="33">
        <v>451.61</v>
      </c>
      <c r="GN21" s="33">
        <v>451.61</v>
      </c>
      <c r="GO21" s="33">
        <v>451.61</v>
      </c>
      <c r="GP21" s="33">
        <v>451.61</v>
      </c>
      <c r="GQ21" s="33">
        <v>451.61</v>
      </c>
      <c r="GR21" s="33">
        <v>469.26</v>
      </c>
      <c r="GS21" s="33">
        <v>469.26</v>
      </c>
      <c r="GT21" s="33">
        <v>469.26</v>
      </c>
      <c r="GU21" s="33">
        <v>469.26</v>
      </c>
      <c r="GV21" s="33">
        <v>469.26</v>
      </c>
      <c r="GW21" s="33">
        <v>469.26</v>
      </c>
      <c r="GX21" s="33">
        <v>469.26</v>
      </c>
      <c r="GY21" s="33">
        <v>469.26</v>
      </c>
      <c r="GZ21" s="33">
        <v>469.26</v>
      </c>
      <c r="HA21" s="33">
        <v>469.25690046621304</v>
      </c>
      <c r="HB21" s="33">
        <v>469.25690046621304</v>
      </c>
      <c r="HC21" s="33">
        <v>469.25690046621304</v>
      </c>
      <c r="HD21" s="33">
        <v>488.33</v>
      </c>
      <c r="HE21" s="38">
        <v>488.33</v>
      </c>
      <c r="HF21" s="38">
        <v>488.33</v>
      </c>
      <c r="HG21" s="38">
        <v>488.33</v>
      </c>
      <c r="HH21" s="38">
        <v>488.33</v>
      </c>
      <c r="HI21" s="38">
        <v>488.33</v>
      </c>
      <c r="HJ21" s="38">
        <v>488.33</v>
      </c>
      <c r="HK21" s="38">
        <v>488.33</v>
      </c>
      <c r="HL21" s="38">
        <v>488.33</v>
      </c>
      <c r="HM21" s="38">
        <v>488.33</v>
      </c>
      <c r="HN21" s="38">
        <v>488.33</v>
      </c>
      <c r="HO21" s="38">
        <v>488.33</v>
      </c>
      <c r="HP21" s="38">
        <v>503.86</v>
      </c>
      <c r="HQ21" s="38">
        <v>503.86</v>
      </c>
      <c r="HR21" s="38">
        <v>503.86</v>
      </c>
      <c r="HS21" s="38">
        <v>503.86</v>
      </c>
      <c r="HT21" s="38">
        <v>503.86</v>
      </c>
      <c r="HU21" s="38">
        <v>503.86</v>
      </c>
      <c r="HV21" s="38">
        <v>503.86</v>
      </c>
      <c r="HW21" s="38">
        <v>503.86</v>
      </c>
      <c r="HX21" s="38">
        <v>503.86</v>
      </c>
      <c r="HY21" s="38">
        <v>503.86</v>
      </c>
      <c r="HZ21" s="38">
        <v>503.86</v>
      </c>
      <c r="IA21" s="38">
        <v>503.86</v>
      </c>
      <c r="IB21" s="38">
        <v>503.86</v>
      </c>
      <c r="IC21" s="38">
        <v>503.86</v>
      </c>
      <c r="ID21" s="38">
        <v>503.86</v>
      </c>
      <c r="IE21" s="38">
        <v>503.86</v>
      </c>
    </row>
    <row r="22" spans="1:239" s="28" customFormat="1" ht="14.25" hidden="1" customHeight="1" x14ac:dyDescent="0.2">
      <c r="A22" s="28" t="s">
        <v>76</v>
      </c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42"/>
      <c r="AQ22" s="42"/>
      <c r="AR22" s="42"/>
      <c r="AS22" s="42"/>
      <c r="AT22" s="42"/>
      <c r="AU22" s="42"/>
      <c r="AV22" s="42"/>
      <c r="AW22" s="42"/>
      <c r="AX22" s="42"/>
      <c r="AY22" s="42"/>
      <c r="AZ22" s="42"/>
      <c r="BA22" s="42"/>
      <c r="BB22" s="42"/>
      <c r="BC22" s="42"/>
      <c r="BD22" s="42"/>
      <c r="BE22" s="42"/>
      <c r="BF22" s="42"/>
      <c r="BG22" s="42"/>
      <c r="BH22" s="42"/>
      <c r="BI22" s="42"/>
      <c r="BJ22" s="42"/>
      <c r="BK22" s="42"/>
      <c r="BL22" s="42"/>
      <c r="BM22" s="42"/>
      <c r="BN22" s="42"/>
      <c r="BO22" s="42"/>
      <c r="BP22" s="42"/>
      <c r="BQ22" s="42"/>
      <c r="BR22" s="42"/>
      <c r="BS22" s="42"/>
      <c r="BT22" s="42"/>
      <c r="BU22" s="42"/>
      <c r="BV22" s="42"/>
      <c r="BW22" s="36"/>
      <c r="BX22" s="36"/>
      <c r="BY22" s="42"/>
      <c r="BZ22" s="42"/>
      <c r="CA22" s="42"/>
      <c r="CB22" s="42"/>
      <c r="CC22" s="42"/>
      <c r="CD22" s="42"/>
      <c r="CE22" s="42"/>
      <c r="CF22" s="42"/>
      <c r="CG22" s="42"/>
      <c r="CH22" s="42"/>
      <c r="CI22" s="42"/>
      <c r="CJ22" s="42"/>
      <c r="CK22" s="42"/>
      <c r="CL22" s="42"/>
      <c r="CM22" s="42"/>
      <c r="CN22" s="42"/>
      <c r="CO22" s="42"/>
      <c r="CP22" s="42"/>
      <c r="CQ22" s="42"/>
      <c r="CR22" s="42"/>
      <c r="CS22" s="42"/>
      <c r="CT22" s="42"/>
      <c r="CU22" s="42"/>
      <c r="CV22" s="42"/>
      <c r="CW22" s="42"/>
      <c r="CX22" s="42"/>
      <c r="CY22" s="42"/>
      <c r="CZ22" s="42"/>
      <c r="DA22" s="42"/>
      <c r="DB22" s="42"/>
      <c r="DC22" s="42"/>
      <c r="DD22" s="42"/>
      <c r="DE22" s="42"/>
      <c r="DF22" s="42"/>
      <c r="DG22" s="42"/>
      <c r="DH22" s="42"/>
      <c r="DI22" s="42"/>
      <c r="DJ22" s="42"/>
      <c r="DK22" s="42"/>
      <c r="DL22" s="42"/>
      <c r="DM22" s="42"/>
      <c r="DN22" s="42"/>
      <c r="DO22" s="42"/>
      <c r="DP22" s="42"/>
      <c r="DQ22" s="42"/>
      <c r="DR22" s="42"/>
      <c r="DS22" s="42"/>
      <c r="DT22" s="42"/>
      <c r="DU22" s="42"/>
      <c r="DV22" s="42"/>
      <c r="DW22" s="42"/>
      <c r="DX22" s="42"/>
      <c r="DY22" s="42"/>
      <c r="DZ22" s="42"/>
      <c r="EA22" s="42"/>
      <c r="EB22" s="42"/>
      <c r="EC22" s="42"/>
      <c r="ED22" s="42"/>
      <c r="EE22" s="42"/>
      <c r="EF22" s="42"/>
      <c r="EG22" s="42"/>
      <c r="EH22" s="42"/>
      <c r="EI22" s="42"/>
      <c r="EJ22" s="42"/>
      <c r="EK22" s="42"/>
      <c r="EL22" s="42"/>
      <c r="EM22" s="42"/>
      <c r="EN22" s="42"/>
      <c r="EO22" s="42"/>
      <c r="EP22" s="42"/>
      <c r="EQ22" s="42"/>
      <c r="ER22" s="42"/>
      <c r="ES22" s="42"/>
      <c r="ET22" s="42"/>
      <c r="EU22" s="42"/>
      <c r="EV22" s="42"/>
      <c r="EW22" s="42"/>
      <c r="EX22" s="42"/>
      <c r="EY22" s="42"/>
      <c r="EZ22" s="42"/>
      <c r="FA22" s="42"/>
      <c r="FB22" s="42"/>
      <c r="FC22" s="42"/>
      <c r="FD22" s="42"/>
      <c r="FE22" s="42"/>
      <c r="FF22" s="42"/>
      <c r="FG22" s="42"/>
      <c r="FH22" s="42"/>
      <c r="FI22" s="42"/>
      <c r="FJ22" s="42"/>
      <c r="FK22" s="42"/>
      <c r="FL22" s="42"/>
      <c r="FM22" s="42"/>
      <c r="FN22" s="42"/>
      <c r="FO22" s="42"/>
      <c r="FP22" s="42"/>
      <c r="FQ22" s="42"/>
      <c r="FR22" s="42"/>
      <c r="FS22" s="42"/>
      <c r="FT22" s="42"/>
      <c r="FU22" s="42"/>
      <c r="FV22" s="42"/>
      <c r="FW22" s="42"/>
      <c r="FX22" s="42"/>
      <c r="FY22" s="42"/>
      <c r="FZ22" s="42"/>
      <c r="GA22" s="42"/>
      <c r="GB22" s="42"/>
      <c r="GC22" s="42"/>
      <c r="GD22" s="42"/>
      <c r="GE22" s="42"/>
      <c r="GF22" s="42"/>
      <c r="GG22" s="42"/>
      <c r="GH22" s="42"/>
      <c r="GI22" s="42"/>
      <c r="GJ22" s="42"/>
      <c r="GK22" s="42"/>
      <c r="GL22" s="42"/>
      <c r="GM22" s="42"/>
      <c r="GN22" s="42"/>
      <c r="GO22" s="42"/>
      <c r="GP22" s="42"/>
      <c r="GQ22" s="42"/>
      <c r="GR22" s="42"/>
      <c r="GS22" s="42"/>
      <c r="GT22" s="42"/>
      <c r="GU22" s="42"/>
      <c r="GV22" s="42"/>
      <c r="GW22" s="42"/>
      <c r="GX22" s="42"/>
      <c r="GY22" s="42"/>
      <c r="GZ22" s="42"/>
      <c r="HA22" s="42"/>
      <c r="HB22" s="42"/>
      <c r="HC22" s="42"/>
      <c r="HD22" s="42"/>
      <c r="HE22" s="42"/>
      <c r="HF22" s="42"/>
      <c r="HG22" s="42"/>
      <c r="HH22" s="42"/>
      <c r="HI22" s="42"/>
      <c r="HJ22" s="42"/>
      <c r="HK22" s="42"/>
      <c r="HL22" s="42"/>
      <c r="HM22" s="42"/>
      <c r="HN22" s="42"/>
      <c r="HO22" s="42"/>
      <c r="HP22" s="42"/>
      <c r="HQ22" s="42"/>
      <c r="HR22" s="42"/>
      <c r="HS22" s="42"/>
      <c r="HT22" s="42"/>
      <c r="HU22" s="42"/>
      <c r="HV22" s="42"/>
      <c r="HW22" s="42"/>
      <c r="HX22" s="42"/>
      <c r="HY22" s="42"/>
      <c r="HZ22" s="42"/>
      <c r="IA22" s="42"/>
      <c r="IB22" s="42"/>
      <c r="IC22" s="42"/>
      <c r="ID22" s="42"/>
      <c r="IE22" s="42"/>
    </row>
    <row r="23" spans="1:239" s="28" customFormat="1" ht="14.25" hidden="1" customHeight="1" x14ac:dyDescent="0.2">
      <c r="A23" s="28" t="s">
        <v>77</v>
      </c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2"/>
      <c r="AR23" s="42"/>
      <c r="AS23" s="42"/>
      <c r="AT23" s="42"/>
      <c r="AU23" s="42"/>
      <c r="AV23" s="42"/>
      <c r="AW23" s="42"/>
      <c r="AX23" s="42"/>
      <c r="AY23" s="42"/>
      <c r="AZ23" s="42"/>
      <c r="BA23" s="42"/>
      <c r="BB23" s="42"/>
      <c r="BC23" s="42"/>
      <c r="BD23" s="42"/>
      <c r="BE23" s="42"/>
      <c r="BF23" s="42">
        <v>238.15</v>
      </c>
      <c r="BG23" s="42">
        <v>238.15</v>
      </c>
      <c r="BH23" s="42">
        <v>238.15</v>
      </c>
      <c r="BI23" s="42">
        <v>240.01</v>
      </c>
      <c r="BJ23" s="42">
        <v>240.01</v>
      </c>
      <c r="BK23" s="42">
        <v>242</v>
      </c>
      <c r="BL23" s="42">
        <v>244.21</v>
      </c>
      <c r="BM23" s="42">
        <v>244.21</v>
      </c>
      <c r="BN23" s="42">
        <v>249.16</v>
      </c>
      <c r="BO23" s="42">
        <v>252.53</v>
      </c>
      <c r="BP23" s="42">
        <v>254.58</v>
      </c>
      <c r="BQ23" s="42">
        <v>255.05</v>
      </c>
      <c r="BR23" s="42">
        <v>255.05</v>
      </c>
      <c r="BS23" s="42">
        <v>255.05</v>
      </c>
      <c r="BT23" s="42">
        <v>255.05</v>
      </c>
      <c r="BU23" s="42">
        <v>262.81</v>
      </c>
      <c r="BV23" s="42">
        <v>262.81</v>
      </c>
      <c r="BW23" s="36"/>
      <c r="BX23" s="36"/>
      <c r="BY23" s="42">
        <v>262.81</v>
      </c>
      <c r="BZ23" s="42">
        <v>273.81</v>
      </c>
      <c r="CA23" s="42">
        <v>273.81</v>
      </c>
      <c r="CB23" s="42">
        <v>273.81</v>
      </c>
      <c r="CC23" s="42">
        <v>273.81</v>
      </c>
      <c r="CD23" s="42">
        <v>273.81</v>
      </c>
      <c r="CE23" s="42">
        <v>273.81</v>
      </c>
      <c r="CF23" s="42">
        <v>273.81</v>
      </c>
      <c r="CG23" s="42">
        <v>273.81</v>
      </c>
      <c r="CH23" s="42">
        <v>273.81</v>
      </c>
      <c r="CI23" s="42">
        <v>273.81</v>
      </c>
      <c r="CJ23" s="42">
        <v>273.81</v>
      </c>
      <c r="CK23" s="42">
        <v>273.81</v>
      </c>
      <c r="CL23" s="42">
        <v>284.7</v>
      </c>
      <c r="CM23" s="42">
        <v>285.48</v>
      </c>
      <c r="CN23" s="42">
        <v>285.48</v>
      </c>
      <c r="CO23" s="42">
        <v>285.48</v>
      </c>
      <c r="CP23" s="42">
        <v>285.48</v>
      </c>
      <c r="CQ23" s="42">
        <v>285.48</v>
      </c>
      <c r="CR23" s="42">
        <v>294.11</v>
      </c>
      <c r="CS23" s="42"/>
      <c r="CT23" s="42"/>
      <c r="CU23" s="42"/>
      <c r="CV23" s="42"/>
      <c r="CW23" s="42"/>
      <c r="CX23" s="42"/>
      <c r="CY23" s="42"/>
      <c r="CZ23" s="42"/>
      <c r="DA23" s="42"/>
      <c r="DB23" s="42"/>
      <c r="DC23" s="42"/>
      <c r="DD23" s="42"/>
      <c r="DE23" s="42"/>
      <c r="DF23" s="42"/>
      <c r="DG23" s="42"/>
      <c r="DH23" s="42"/>
      <c r="DI23" s="42"/>
      <c r="DJ23" s="42"/>
      <c r="DK23" s="42"/>
      <c r="DL23" s="42"/>
      <c r="DM23" s="42"/>
      <c r="DN23" s="42"/>
      <c r="DO23" s="42"/>
      <c r="DP23" s="42"/>
      <c r="DQ23" s="42"/>
      <c r="DR23" s="42"/>
      <c r="DS23" s="42"/>
      <c r="DT23" s="42"/>
      <c r="DU23" s="42"/>
      <c r="DV23" s="42"/>
      <c r="DW23" s="42"/>
      <c r="DX23" s="42"/>
      <c r="DY23" s="42"/>
      <c r="DZ23" s="42"/>
      <c r="EA23" s="42"/>
      <c r="EB23" s="42"/>
      <c r="EC23" s="42"/>
      <c r="ED23" s="42"/>
      <c r="EE23" s="42"/>
      <c r="EF23" s="42"/>
      <c r="EG23" s="42"/>
      <c r="EH23" s="42"/>
      <c r="EI23" s="42"/>
      <c r="EJ23" s="42"/>
      <c r="EK23" s="42"/>
      <c r="EL23" s="42"/>
      <c r="EM23" s="42"/>
      <c r="EN23" s="42"/>
      <c r="EO23" s="42"/>
      <c r="EP23" s="42"/>
      <c r="EQ23" s="42"/>
      <c r="ER23" s="42"/>
      <c r="ES23" s="42"/>
      <c r="ET23" s="42"/>
      <c r="EU23" s="42"/>
      <c r="EV23" s="42"/>
      <c r="EW23" s="42"/>
      <c r="EX23" s="42"/>
      <c r="EY23" s="42"/>
      <c r="EZ23" s="42"/>
      <c r="FA23" s="42"/>
      <c r="FB23" s="42"/>
      <c r="FC23" s="42"/>
      <c r="FD23" s="42"/>
      <c r="FE23" s="42"/>
      <c r="FF23" s="42"/>
      <c r="FG23" s="42"/>
      <c r="FH23" s="42"/>
      <c r="FI23" s="42"/>
      <c r="FJ23" s="42"/>
      <c r="FK23" s="42"/>
      <c r="FL23" s="42"/>
      <c r="FM23" s="42"/>
      <c r="FN23" s="42"/>
      <c r="FO23" s="42"/>
      <c r="FP23" s="42"/>
      <c r="FQ23" s="42"/>
      <c r="FR23" s="42"/>
      <c r="FS23" s="42"/>
      <c r="FT23" s="42"/>
      <c r="FU23" s="42"/>
      <c r="FV23" s="42"/>
      <c r="FW23" s="42"/>
      <c r="FX23" s="42"/>
      <c r="FY23" s="42"/>
      <c r="FZ23" s="42"/>
      <c r="GA23" s="42"/>
      <c r="GB23" s="42"/>
      <c r="GC23" s="42"/>
      <c r="GD23" s="42"/>
      <c r="GE23" s="42"/>
      <c r="GF23" s="42"/>
      <c r="GG23" s="42"/>
      <c r="GH23" s="42"/>
      <c r="GI23" s="42"/>
      <c r="GJ23" s="42"/>
      <c r="GK23" s="42"/>
      <c r="GL23" s="42"/>
      <c r="GM23" s="42"/>
      <c r="GN23" s="42"/>
      <c r="GO23" s="42"/>
      <c r="GP23" s="42"/>
      <c r="GQ23" s="42"/>
      <c r="GR23" s="42"/>
      <c r="GS23" s="42"/>
      <c r="GT23" s="42"/>
      <c r="GU23" s="42"/>
      <c r="GV23" s="42"/>
      <c r="GW23" s="42"/>
      <c r="GX23" s="42"/>
      <c r="GY23" s="42"/>
      <c r="GZ23" s="42"/>
      <c r="HA23" s="42"/>
      <c r="HB23" s="42"/>
      <c r="HC23" s="42"/>
      <c r="HD23" s="42"/>
      <c r="HE23" s="42"/>
      <c r="HF23" s="42"/>
      <c r="HG23" s="42"/>
      <c r="HH23" s="42"/>
      <c r="HI23" s="42"/>
      <c r="HJ23" s="42"/>
      <c r="HK23" s="42"/>
      <c r="HL23" s="42"/>
      <c r="HM23" s="42"/>
      <c r="HN23" s="42"/>
      <c r="HO23" s="42"/>
      <c r="HP23" s="42"/>
      <c r="HQ23" s="42"/>
      <c r="HR23" s="42"/>
      <c r="HS23" s="42"/>
      <c r="HT23" s="42"/>
      <c r="HU23" s="42"/>
      <c r="HV23" s="42"/>
      <c r="HW23" s="42"/>
      <c r="HX23" s="42"/>
      <c r="HY23" s="42"/>
      <c r="HZ23" s="42"/>
      <c r="IA23" s="42"/>
      <c r="IB23" s="42"/>
      <c r="IC23" s="42"/>
      <c r="ID23" s="42"/>
      <c r="IE23" s="42"/>
    </row>
    <row r="24" spans="1:239" s="28" customFormat="1" ht="14.25" hidden="1" customHeight="1" x14ac:dyDescent="0.2">
      <c r="A24" s="28" t="s">
        <v>78</v>
      </c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2"/>
      <c r="AR24" s="42"/>
      <c r="AS24" s="42"/>
      <c r="AT24" s="42"/>
      <c r="AU24" s="42"/>
      <c r="AV24" s="42"/>
      <c r="AW24" s="42"/>
      <c r="AX24" s="42"/>
      <c r="AY24" s="42"/>
      <c r="AZ24" s="42"/>
      <c r="BA24" s="42"/>
      <c r="BB24" s="42"/>
      <c r="BC24" s="42"/>
      <c r="BD24" s="42"/>
      <c r="BE24" s="42"/>
      <c r="BF24" s="42">
        <v>309.31</v>
      </c>
      <c r="BG24" s="42">
        <v>309.31</v>
      </c>
      <c r="BH24" s="42">
        <v>309.31</v>
      </c>
      <c r="BI24" s="42">
        <v>311.73</v>
      </c>
      <c r="BJ24" s="42">
        <v>311.73</v>
      </c>
      <c r="BK24" s="42">
        <v>314.32</v>
      </c>
      <c r="BL24" s="42">
        <v>317.18</v>
      </c>
      <c r="BM24" s="42">
        <v>317.18</v>
      </c>
      <c r="BN24" s="42">
        <v>323.61</v>
      </c>
      <c r="BO24" s="42">
        <v>327.99</v>
      </c>
      <c r="BP24" s="42">
        <v>330.65</v>
      </c>
      <c r="BQ24" s="42">
        <v>331.26</v>
      </c>
      <c r="BR24" s="42">
        <v>331.26</v>
      </c>
      <c r="BS24" s="42">
        <v>331.26</v>
      </c>
      <c r="BT24" s="42">
        <v>331.26</v>
      </c>
      <c r="BU24" s="42">
        <v>341.34</v>
      </c>
      <c r="BV24" s="42">
        <v>341.34</v>
      </c>
      <c r="BW24" s="36"/>
      <c r="BX24" s="36"/>
      <c r="BY24" s="42">
        <v>341.34</v>
      </c>
      <c r="BZ24" s="42">
        <v>355.62</v>
      </c>
      <c r="CA24" s="42">
        <v>355.62</v>
      </c>
      <c r="CB24" s="42">
        <v>355.62</v>
      </c>
      <c r="CC24" s="42">
        <v>355.62</v>
      </c>
      <c r="CD24" s="42">
        <v>355.62</v>
      </c>
      <c r="CE24" s="42">
        <v>355.62</v>
      </c>
      <c r="CF24" s="42">
        <v>355.62</v>
      </c>
      <c r="CG24" s="42">
        <v>355.62</v>
      </c>
      <c r="CH24" s="42">
        <v>355.62</v>
      </c>
      <c r="CI24" s="42">
        <v>355.62</v>
      </c>
      <c r="CJ24" s="42">
        <v>355.62</v>
      </c>
      <c r="CK24" s="42">
        <v>355.62</v>
      </c>
      <c r="CL24" s="42">
        <v>369.76</v>
      </c>
      <c r="CM24" s="42">
        <v>370.78</v>
      </c>
      <c r="CN24" s="42">
        <v>370.78</v>
      </c>
      <c r="CO24" s="42">
        <v>370.78</v>
      </c>
      <c r="CP24" s="42">
        <v>370.78</v>
      </c>
      <c r="CQ24" s="42">
        <v>370.78</v>
      </c>
      <c r="CR24" s="42">
        <v>381.98</v>
      </c>
      <c r="CS24" s="42"/>
      <c r="CT24" s="42"/>
      <c r="CU24" s="42"/>
      <c r="CV24" s="42"/>
      <c r="CW24" s="42"/>
      <c r="CX24" s="42"/>
      <c r="CY24" s="42"/>
      <c r="CZ24" s="42"/>
      <c r="DA24" s="42"/>
      <c r="DB24" s="42"/>
      <c r="DC24" s="42"/>
      <c r="DD24" s="42"/>
      <c r="DE24" s="42"/>
      <c r="DF24" s="42"/>
      <c r="DG24" s="42"/>
      <c r="DH24" s="42"/>
      <c r="DI24" s="42"/>
      <c r="DJ24" s="42"/>
      <c r="DK24" s="42"/>
      <c r="DL24" s="42"/>
      <c r="DM24" s="42"/>
      <c r="DN24" s="42"/>
      <c r="DO24" s="42"/>
      <c r="DP24" s="42"/>
      <c r="DQ24" s="42"/>
      <c r="DR24" s="42"/>
      <c r="DS24" s="42"/>
      <c r="DT24" s="42"/>
      <c r="DU24" s="42"/>
      <c r="DV24" s="42"/>
      <c r="DW24" s="42"/>
      <c r="DX24" s="42"/>
      <c r="DY24" s="42"/>
      <c r="DZ24" s="42"/>
      <c r="EA24" s="42"/>
      <c r="EB24" s="42"/>
      <c r="EC24" s="42"/>
      <c r="ED24" s="42"/>
      <c r="EE24" s="42"/>
      <c r="EF24" s="42"/>
      <c r="EG24" s="42"/>
      <c r="EH24" s="42"/>
      <c r="EI24" s="42"/>
      <c r="EJ24" s="42"/>
      <c r="EK24" s="42"/>
      <c r="EL24" s="42"/>
      <c r="EM24" s="42"/>
      <c r="EN24" s="42"/>
      <c r="EO24" s="42"/>
      <c r="EP24" s="42"/>
      <c r="EQ24" s="42"/>
      <c r="ER24" s="42"/>
      <c r="ES24" s="42"/>
      <c r="ET24" s="42"/>
      <c r="EU24" s="42"/>
      <c r="EV24" s="42"/>
      <c r="EW24" s="42"/>
      <c r="EX24" s="42"/>
      <c r="EY24" s="42"/>
      <c r="EZ24" s="42"/>
      <c r="FA24" s="42"/>
      <c r="FB24" s="42"/>
      <c r="FC24" s="42"/>
      <c r="FD24" s="42"/>
      <c r="FE24" s="42"/>
      <c r="FF24" s="42"/>
      <c r="FG24" s="42"/>
      <c r="FH24" s="42"/>
      <c r="FI24" s="42"/>
      <c r="FJ24" s="42"/>
      <c r="FK24" s="42"/>
      <c r="FL24" s="42"/>
      <c r="FM24" s="42"/>
      <c r="FN24" s="42"/>
      <c r="FO24" s="42"/>
      <c r="FP24" s="42"/>
      <c r="FQ24" s="42"/>
      <c r="FR24" s="42"/>
      <c r="FS24" s="42"/>
      <c r="FT24" s="42"/>
      <c r="FU24" s="42"/>
      <c r="FV24" s="42"/>
      <c r="FW24" s="42"/>
      <c r="FX24" s="42"/>
      <c r="FY24" s="42"/>
      <c r="FZ24" s="42"/>
      <c r="GA24" s="42"/>
      <c r="GB24" s="42"/>
      <c r="GC24" s="42"/>
      <c r="GD24" s="42"/>
      <c r="GE24" s="42"/>
      <c r="GF24" s="42"/>
      <c r="GG24" s="42"/>
      <c r="GH24" s="42"/>
      <c r="GI24" s="42"/>
      <c r="GJ24" s="42"/>
      <c r="GK24" s="42"/>
      <c r="GL24" s="42"/>
      <c r="GM24" s="42"/>
      <c r="GN24" s="42"/>
      <c r="GO24" s="42"/>
      <c r="GP24" s="42"/>
      <c r="GQ24" s="42"/>
      <c r="GR24" s="42"/>
      <c r="GS24" s="42"/>
      <c r="GT24" s="42"/>
      <c r="GU24" s="42"/>
      <c r="GV24" s="42"/>
      <c r="GW24" s="42"/>
      <c r="GX24" s="42"/>
      <c r="GY24" s="42"/>
      <c r="GZ24" s="29"/>
      <c r="HA24" s="29"/>
      <c r="HB24" s="29"/>
      <c r="HC24" s="29"/>
      <c r="HD24" s="29"/>
      <c r="HE24" s="29"/>
      <c r="HF24" s="29"/>
      <c r="HG24" s="29"/>
      <c r="HH24" s="29"/>
      <c r="HI24" s="29"/>
      <c r="HJ24" s="29"/>
      <c r="HK24" s="29"/>
      <c r="HL24" s="29"/>
      <c r="HM24" s="29"/>
      <c r="HN24" s="29"/>
      <c r="HO24" s="29"/>
      <c r="HP24" s="29"/>
      <c r="HQ24" s="29"/>
      <c r="HR24" s="29"/>
      <c r="HS24" s="29"/>
      <c r="HT24" s="29"/>
      <c r="HU24" s="29"/>
      <c r="HV24" s="29"/>
      <c r="HW24" s="29"/>
      <c r="HX24" s="29"/>
      <c r="HY24" s="29"/>
      <c r="HZ24" s="29"/>
      <c r="IA24" s="29"/>
      <c r="IB24" s="29"/>
      <c r="IC24" s="29"/>
      <c r="ID24" s="29"/>
      <c r="IE24" s="29"/>
    </row>
    <row r="25" spans="1:239" s="28" customFormat="1" ht="14.25" hidden="1" customHeight="1" x14ac:dyDescent="0.2">
      <c r="A25" s="28" t="s">
        <v>79</v>
      </c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  <c r="AQ25" s="42"/>
      <c r="AR25" s="42"/>
      <c r="AS25" s="42"/>
      <c r="AT25" s="42"/>
      <c r="AU25" s="42"/>
      <c r="AV25" s="42"/>
      <c r="AW25" s="42"/>
      <c r="AX25" s="42"/>
      <c r="AY25" s="42"/>
      <c r="AZ25" s="42"/>
      <c r="BA25" s="42"/>
      <c r="BB25" s="42"/>
      <c r="BC25" s="42"/>
      <c r="BD25" s="42"/>
      <c r="BE25" s="42"/>
      <c r="BF25" s="42"/>
      <c r="BG25" s="42"/>
      <c r="BH25" s="42"/>
      <c r="BI25" s="42"/>
      <c r="BJ25" s="42"/>
      <c r="BK25" s="42">
        <v>292.29000000000002</v>
      </c>
      <c r="BL25" s="42">
        <v>294.95999999999998</v>
      </c>
      <c r="BM25" s="42">
        <v>294.95999999999998</v>
      </c>
      <c r="BN25" s="42">
        <v>300.94</v>
      </c>
      <c r="BO25" s="42">
        <v>305.01</v>
      </c>
      <c r="BP25" s="42">
        <v>307.49</v>
      </c>
      <c r="BQ25" s="42">
        <v>308.05</v>
      </c>
      <c r="BR25" s="42">
        <v>308.05</v>
      </c>
      <c r="BS25" s="42">
        <v>308.05</v>
      </c>
      <c r="BT25" s="42">
        <v>308.05</v>
      </c>
      <c r="BU25" s="42">
        <v>317.43</v>
      </c>
      <c r="BV25" s="42">
        <v>317.43</v>
      </c>
      <c r="BW25" s="36"/>
      <c r="BX25" s="36"/>
      <c r="BY25" s="42">
        <v>317.43</v>
      </c>
      <c r="BZ25" s="42">
        <v>330.71</v>
      </c>
      <c r="CA25" s="42">
        <v>330.71</v>
      </c>
      <c r="CB25" s="42">
        <v>330.71</v>
      </c>
      <c r="CC25" s="42">
        <v>330.71</v>
      </c>
      <c r="CD25" s="42">
        <v>330.71</v>
      </c>
      <c r="CE25" s="42">
        <v>330.71</v>
      </c>
      <c r="CF25" s="42">
        <v>470.7</v>
      </c>
      <c r="CG25" s="42">
        <v>470.7</v>
      </c>
      <c r="CH25" s="42">
        <v>470.7</v>
      </c>
      <c r="CI25" s="42">
        <v>470.7</v>
      </c>
      <c r="CJ25" s="42">
        <v>470.7</v>
      </c>
      <c r="CK25" s="42">
        <v>330.71</v>
      </c>
      <c r="CL25" s="42">
        <v>343.86</v>
      </c>
      <c r="CM25" s="42">
        <v>344.81</v>
      </c>
      <c r="CN25" s="42">
        <v>344.81</v>
      </c>
      <c r="CO25" s="42">
        <v>344.81</v>
      </c>
      <c r="CP25" s="42">
        <v>344.81</v>
      </c>
      <c r="CQ25" s="42">
        <v>344.81</v>
      </c>
      <c r="CR25" s="42">
        <v>355.23</v>
      </c>
      <c r="CS25" s="42">
        <v>448.98</v>
      </c>
      <c r="CT25" s="42">
        <v>448.98</v>
      </c>
      <c r="CU25" s="42">
        <v>483.14</v>
      </c>
      <c r="CV25" s="42">
        <v>483.14</v>
      </c>
      <c r="CW25" s="42">
        <v>483.14</v>
      </c>
      <c r="CX25" s="42">
        <v>507.86</v>
      </c>
      <c r="CY25" s="42">
        <v>507.86</v>
      </c>
      <c r="CZ25" s="42">
        <v>507.86</v>
      </c>
      <c r="DA25" s="42">
        <v>507.86</v>
      </c>
      <c r="DB25" s="42">
        <v>507.86</v>
      </c>
      <c r="DC25" s="42">
        <v>507.86</v>
      </c>
      <c r="DD25" s="42">
        <v>500.38</v>
      </c>
      <c r="DE25" s="42">
        <v>500.38</v>
      </c>
      <c r="DF25" s="42">
        <v>613.58000000000004</v>
      </c>
      <c r="DG25" s="42">
        <v>635.09</v>
      </c>
      <c r="DH25" s="42">
        <v>635.09</v>
      </c>
      <c r="DI25" s="42">
        <v>635.09</v>
      </c>
      <c r="DJ25" s="42">
        <v>647.49</v>
      </c>
      <c r="DK25" s="42">
        <v>647.49</v>
      </c>
      <c r="DL25" s="42">
        <v>647.49</v>
      </c>
      <c r="DM25" s="42">
        <v>647.49</v>
      </c>
      <c r="DN25" s="42">
        <v>647.49</v>
      </c>
      <c r="DO25" s="42">
        <v>647.49</v>
      </c>
      <c r="DP25" s="42">
        <v>657.4</v>
      </c>
      <c r="DQ25" s="42">
        <v>651.4</v>
      </c>
      <c r="DR25" s="42">
        <v>651.4</v>
      </c>
      <c r="DS25" s="42">
        <v>640.28</v>
      </c>
      <c r="DT25" s="42">
        <v>640.28</v>
      </c>
      <c r="DU25" s="42">
        <v>640.28</v>
      </c>
      <c r="DV25" s="42">
        <v>657.08</v>
      </c>
      <c r="DW25" s="42">
        <v>661.93</v>
      </c>
      <c r="DX25" s="42">
        <v>662.68</v>
      </c>
      <c r="DY25" s="42">
        <v>662.68</v>
      </c>
      <c r="DZ25" s="42">
        <v>662.68</v>
      </c>
      <c r="EA25" s="42">
        <v>662.68</v>
      </c>
      <c r="EB25" s="42">
        <v>671.86</v>
      </c>
      <c r="EC25" s="42">
        <v>674.91</v>
      </c>
      <c r="ED25" s="42">
        <v>676.46</v>
      </c>
      <c r="EE25" s="42">
        <v>676.46</v>
      </c>
      <c r="EF25" s="42">
        <v>676.46</v>
      </c>
      <c r="EG25" s="42">
        <v>676.46</v>
      </c>
      <c r="EH25" s="42">
        <v>700.52</v>
      </c>
      <c r="EI25" s="42">
        <v>704.06</v>
      </c>
      <c r="EJ25" s="42">
        <v>704.06</v>
      </c>
      <c r="EK25" s="42">
        <v>704.06</v>
      </c>
      <c r="EL25" s="42">
        <v>704.06</v>
      </c>
      <c r="EM25" s="42">
        <v>704.06</v>
      </c>
      <c r="EN25" s="42">
        <v>707.08</v>
      </c>
      <c r="EO25" s="42">
        <v>707.08</v>
      </c>
      <c r="EP25" s="42">
        <v>707.08</v>
      </c>
      <c r="EQ25" s="42">
        <v>707.08</v>
      </c>
      <c r="ER25" s="42">
        <v>707.08</v>
      </c>
      <c r="ES25" s="42">
        <v>707.08</v>
      </c>
      <c r="ET25" s="42">
        <v>716.15</v>
      </c>
      <c r="EU25" s="42">
        <v>719.65</v>
      </c>
      <c r="EV25" s="42">
        <v>719.65</v>
      </c>
      <c r="EW25" s="42">
        <v>720.31</v>
      </c>
      <c r="EX25" s="42">
        <v>722.23</v>
      </c>
      <c r="EY25" s="42">
        <v>722.23</v>
      </c>
      <c r="EZ25" s="42">
        <v>726.6</v>
      </c>
      <c r="FA25" s="42">
        <v>726.6</v>
      </c>
      <c r="FB25" s="42">
        <v>726.6</v>
      </c>
      <c r="FC25" s="42">
        <v>726.6</v>
      </c>
      <c r="FD25" s="42">
        <v>726.6</v>
      </c>
      <c r="FE25" s="42">
        <v>726.6</v>
      </c>
      <c r="FF25" s="42"/>
      <c r="FG25" s="42"/>
      <c r="FH25" s="42"/>
      <c r="FI25" s="42"/>
      <c r="FJ25" s="42"/>
      <c r="FK25" s="42"/>
      <c r="FL25" s="42"/>
      <c r="FM25" s="42"/>
      <c r="FN25" s="42"/>
      <c r="FO25" s="42"/>
      <c r="FP25" s="42"/>
      <c r="FQ25" s="42"/>
      <c r="FR25" s="42"/>
      <c r="FS25" s="42"/>
      <c r="FT25" s="42"/>
      <c r="FU25" s="42"/>
      <c r="FV25" s="42"/>
      <c r="FW25" s="42"/>
      <c r="FX25" s="42"/>
      <c r="FY25" s="42"/>
      <c r="FZ25" s="42"/>
      <c r="GA25" s="42"/>
      <c r="GB25" s="42"/>
      <c r="GC25" s="42"/>
      <c r="GD25" s="42"/>
      <c r="GE25" s="42"/>
      <c r="GF25" s="42"/>
      <c r="GG25" s="42"/>
      <c r="GH25" s="42"/>
      <c r="GI25" s="42"/>
      <c r="GJ25" s="42"/>
      <c r="GK25" s="42"/>
      <c r="GL25" s="42"/>
      <c r="GM25" s="42"/>
      <c r="GN25" s="42"/>
      <c r="GO25" s="42"/>
      <c r="GP25" s="42"/>
      <c r="GQ25" s="42"/>
      <c r="GR25" s="42"/>
      <c r="GS25" s="42"/>
      <c r="GT25" s="42"/>
      <c r="GU25" s="42"/>
      <c r="GV25" s="42"/>
      <c r="GW25" s="42"/>
      <c r="GX25" s="42"/>
      <c r="GY25" s="42"/>
      <c r="GZ25" s="29"/>
      <c r="HA25" s="29"/>
      <c r="HB25" s="29"/>
      <c r="HC25" s="29"/>
      <c r="HD25" s="29"/>
      <c r="HE25" s="29"/>
      <c r="HF25" s="29"/>
      <c r="HG25" s="29"/>
      <c r="HH25" s="29"/>
      <c r="HI25" s="29"/>
      <c r="HJ25" s="29"/>
      <c r="HK25" s="29"/>
      <c r="HL25" s="29"/>
      <c r="HM25" s="29"/>
      <c r="HN25" s="29"/>
      <c r="HO25" s="29"/>
      <c r="HP25" s="29"/>
      <c r="HQ25" s="29"/>
      <c r="HR25" s="29"/>
      <c r="HS25" s="29"/>
      <c r="HT25" s="29"/>
      <c r="HU25" s="29"/>
      <c r="HV25" s="29"/>
      <c r="HW25" s="29"/>
      <c r="HX25" s="29"/>
      <c r="HY25" s="29"/>
      <c r="HZ25" s="29"/>
      <c r="IA25" s="29"/>
      <c r="IB25" s="29"/>
      <c r="IC25" s="29"/>
      <c r="ID25" s="29"/>
      <c r="IE25" s="29"/>
    </row>
    <row r="26" spans="1:239" x14ac:dyDescent="0.2"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  <c r="AV26" s="36"/>
      <c r="AW26" s="36"/>
      <c r="AX26" s="36"/>
      <c r="AY26" s="36"/>
      <c r="AZ26" s="36"/>
      <c r="BA26" s="36"/>
      <c r="BB26" s="36"/>
      <c r="BC26" s="36"/>
      <c r="BD26" s="36"/>
      <c r="BE26" s="36"/>
      <c r="BF26" s="36"/>
      <c r="BG26" s="36"/>
      <c r="BH26" s="36"/>
      <c r="BI26" s="36"/>
      <c r="BJ26" s="36"/>
      <c r="BK26" s="36"/>
      <c r="BL26" s="36"/>
      <c r="BM26" s="36"/>
      <c r="BN26" s="36"/>
      <c r="BO26" s="36"/>
      <c r="BP26" s="36"/>
      <c r="BQ26" s="36"/>
      <c r="BR26" s="36"/>
      <c r="BS26" s="36"/>
      <c r="BT26" s="36"/>
      <c r="BU26" s="36"/>
      <c r="BV26" s="36"/>
      <c r="BY26" s="36"/>
      <c r="BZ26" s="36"/>
      <c r="CA26" s="36"/>
      <c r="CB26" s="36"/>
      <c r="CC26" s="36"/>
      <c r="CD26" s="36"/>
      <c r="CE26" s="36"/>
      <c r="CF26" s="36"/>
      <c r="CG26" s="36"/>
      <c r="CH26" s="36"/>
      <c r="CI26" s="36"/>
      <c r="CJ26" s="36"/>
      <c r="CK26" s="36"/>
      <c r="CL26" s="36"/>
      <c r="CM26" s="36"/>
      <c r="CN26" s="36"/>
      <c r="CO26" s="36"/>
      <c r="CP26" s="36"/>
      <c r="CQ26" s="36"/>
      <c r="CR26" s="36"/>
      <c r="CS26" s="36"/>
      <c r="CT26" s="36"/>
      <c r="CU26" s="36"/>
      <c r="CV26" s="36"/>
      <c r="CW26" s="36"/>
      <c r="CX26" s="36"/>
      <c r="CY26" s="36"/>
      <c r="CZ26" s="36"/>
      <c r="DA26" s="36"/>
      <c r="DB26" s="36"/>
      <c r="DC26" s="36"/>
      <c r="DD26" s="36"/>
      <c r="DE26" s="36"/>
      <c r="DF26" s="36"/>
      <c r="DG26" s="36"/>
      <c r="DH26" s="36"/>
      <c r="DI26" s="36"/>
      <c r="DJ26" s="36"/>
      <c r="DK26" s="36"/>
      <c r="DL26" s="36"/>
      <c r="DM26" s="36"/>
      <c r="DN26" s="36"/>
      <c r="DO26" s="36"/>
      <c r="DP26" s="36"/>
      <c r="DQ26" s="36"/>
      <c r="DR26" s="36"/>
      <c r="DS26" s="36"/>
      <c r="DT26" s="36"/>
      <c r="DU26" s="36"/>
      <c r="DV26" s="36"/>
      <c r="DW26" s="36"/>
      <c r="DX26" s="36"/>
      <c r="DY26" s="36"/>
      <c r="DZ26" s="36"/>
      <c r="EA26" s="36"/>
      <c r="EB26" s="36"/>
      <c r="EC26" s="36"/>
      <c r="ED26" s="36"/>
      <c r="EE26" s="36"/>
      <c r="EF26" s="36"/>
      <c r="EG26" s="36"/>
      <c r="EH26" s="36"/>
      <c r="EI26" s="36"/>
      <c r="EJ26" s="36"/>
      <c r="EK26" s="36"/>
      <c r="EL26" s="36"/>
      <c r="EM26" s="36"/>
      <c r="EN26" s="36"/>
      <c r="EO26" s="36"/>
      <c r="EP26" s="36"/>
      <c r="EQ26" s="36"/>
      <c r="ER26" s="36"/>
      <c r="ES26" s="36"/>
      <c r="ET26" s="36"/>
      <c r="EU26" s="36"/>
      <c r="EV26" s="36"/>
      <c r="EW26" s="36"/>
      <c r="EX26" s="36"/>
      <c r="EY26" s="36"/>
      <c r="EZ26" s="36"/>
      <c r="FA26" s="36"/>
      <c r="FB26" s="36"/>
      <c r="FC26" s="36"/>
      <c r="FD26" s="36"/>
      <c r="FE26" s="36"/>
      <c r="FF26" s="36"/>
      <c r="FG26" s="36"/>
      <c r="FH26" s="36"/>
      <c r="FI26" s="36"/>
      <c r="FJ26" s="36"/>
      <c r="FK26" s="36"/>
      <c r="FL26" s="36"/>
      <c r="FM26" s="36"/>
      <c r="FN26" s="36"/>
      <c r="FO26" s="36"/>
      <c r="FP26" s="36"/>
      <c r="FQ26" s="36"/>
      <c r="FR26" s="36"/>
      <c r="FS26" s="36"/>
      <c r="FT26" s="36"/>
      <c r="FU26" s="36"/>
      <c r="FV26" s="36"/>
      <c r="FW26" s="36"/>
      <c r="FX26" s="36"/>
      <c r="FY26" s="36"/>
      <c r="FZ26" s="36"/>
      <c r="GA26" s="36"/>
      <c r="GB26" s="36"/>
      <c r="GC26" s="36"/>
      <c r="GD26" s="36"/>
      <c r="GE26" s="36"/>
      <c r="GF26" s="36"/>
      <c r="GG26" s="36"/>
      <c r="GH26" s="36"/>
      <c r="GI26" s="36"/>
      <c r="GJ26" s="36"/>
      <c r="GK26" s="36"/>
      <c r="GL26" s="36"/>
      <c r="GM26" s="36"/>
      <c r="GN26" s="36"/>
      <c r="GO26" s="36"/>
      <c r="GP26" s="36"/>
      <c r="GQ26" s="36"/>
      <c r="GR26" s="36"/>
      <c r="GS26" s="36"/>
      <c r="GT26" s="36"/>
      <c r="GU26" s="36"/>
      <c r="GV26" s="36"/>
      <c r="GW26" s="36"/>
      <c r="GX26" s="36"/>
      <c r="GY26" s="36"/>
    </row>
  </sheetData>
  <pageMargins left="0.7" right="0.7" top="0.75" bottom="0.75" header="0.3" footer="0.3"/>
  <pageSetup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 tint="0.59999389629810485"/>
  </sheetPr>
  <dimension ref="A1:BV62"/>
  <sheetViews>
    <sheetView showGridLines="0" zoomScaleNormal="100" workbookViewId="0">
      <pane xSplit="1" ySplit="4" topLeftCell="BP117" activePane="bottomRight" state="frozen"/>
      <selection activeCell="C31" sqref="C31"/>
      <selection pane="topRight" activeCell="C31" sqref="C31"/>
      <selection pane="bottomLeft" activeCell="C31" sqref="C31"/>
      <selection pane="bottomRight" activeCell="A2" sqref="A2"/>
    </sheetView>
  </sheetViews>
  <sheetFormatPr baseColWidth="10" defaultColWidth="11.42578125" defaultRowHeight="14.25" x14ac:dyDescent="0.2"/>
  <cols>
    <col min="1" max="1" width="36.7109375" style="13" customWidth="1"/>
    <col min="2" max="5" width="18.42578125" style="13" customWidth="1"/>
    <col min="6" max="31" width="18.140625" style="13" customWidth="1"/>
    <col min="32" max="35" width="18.7109375" style="13" bestFit="1" customWidth="1"/>
    <col min="36" max="36" width="20.42578125" style="13" customWidth="1"/>
    <col min="37" max="37" width="21.140625" style="13" customWidth="1"/>
    <col min="38" max="40" width="18.7109375" style="13" customWidth="1"/>
    <col min="41" max="73" width="18.42578125" style="13" customWidth="1"/>
    <col min="74" max="16384" width="11.42578125" style="13"/>
  </cols>
  <sheetData>
    <row r="1" spans="1:74" ht="15.75" x14ac:dyDescent="0.25">
      <c r="A1" s="100" t="s">
        <v>268</v>
      </c>
    </row>
    <row r="2" spans="1:74" ht="15.75" x14ac:dyDescent="0.25">
      <c r="A2" s="100" t="s">
        <v>178</v>
      </c>
    </row>
    <row r="3" spans="1:74" ht="13.5" customHeight="1" x14ac:dyDescent="0.2">
      <c r="A3" s="56"/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</row>
    <row r="4" spans="1:74" ht="15.75" thickBot="1" x14ac:dyDescent="0.3">
      <c r="A4" s="18" t="s">
        <v>175</v>
      </c>
      <c r="B4" s="1">
        <v>43466</v>
      </c>
      <c r="C4" s="1">
        <v>43497</v>
      </c>
      <c r="D4" s="1">
        <v>43525</v>
      </c>
      <c r="E4" s="1">
        <v>43556</v>
      </c>
      <c r="F4" s="1">
        <v>43586</v>
      </c>
      <c r="G4" s="1">
        <v>43617</v>
      </c>
      <c r="H4" s="1">
        <v>43647</v>
      </c>
      <c r="I4" s="1">
        <v>43678</v>
      </c>
      <c r="J4" s="1">
        <v>43709</v>
      </c>
      <c r="K4" s="1">
        <v>43739</v>
      </c>
      <c r="L4" s="1">
        <v>43770</v>
      </c>
      <c r="M4" s="1">
        <v>43800</v>
      </c>
      <c r="N4" s="1">
        <v>43831</v>
      </c>
      <c r="O4" s="1">
        <v>43862</v>
      </c>
      <c r="P4" s="1">
        <v>43891</v>
      </c>
      <c r="Q4" s="1">
        <v>43922</v>
      </c>
      <c r="R4" s="1">
        <v>43952</v>
      </c>
      <c r="S4" s="1">
        <v>43983</v>
      </c>
      <c r="T4" s="1">
        <v>44013</v>
      </c>
      <c r="U4" s="1">
        <v>44044</v>
      </c>
      <c r="V4" s="1">
        <v>44075</v>
      </c>
      <c r="W4" s="1">
        <v>44105</v>
      </c>
      <c r="X4" s="1">
        <v>44136</v>
      </c>
      <c r="Y4" s="1">
        <v>44166</v>
      </c>
      <c r="Z4" s="1">
        <v>44197</v>
      </c>
      <c r="AA4" s="1">
        <v>44228</v>
      </c>
      <c r="AB4" s="1">
        <v>44256</v>
      </c>
      <c r="AC4" s="1">
        <v>44287</v>
      </c>
      <c r="AD4" s="1">
        <v>44317</v>
      </c>
      <c r="AE4" s="1">
        <v>44348</v>
      </c>
      <c r="AF4" s="1">
        <v>44378</v>
      </c>
      <c r="AG4" s="1">
        <v>44409</v>
      </c>
      <c r="AH4" s="1">
        <v>44440</v>
      </c>
      <c r="AI4" s="1">
        <v>44470</v>
      </c>
      <c r="AJ4" s="1">
        <v>44501</v>
      </c>
      <c r="AK4" s="1">
        <v>44531</v>
      </c>
      <c r="AL4" s="1">
        <v>44562</v>
      </c>
      <c r="AM4" s="1">
        <v>44593</v>
      </c>
      <c r="AN4" s="1">
        <v>44621</v>
      </c>
      <c r="AO4" s="1">
        <v>44652</v>
      </c>
      <c r="AP4" s="1">
        <v>44682</v>
      </c>
      <c r="AQ4" s="1">
        <v>44713</v>
      </c>
      <c r="AR4" s="1">
        <v>44743</v>
      </c>
      <c r="AS4" s="1">
        <v>44774</v>
      </c>
      <c r="AT4" s="1">
        <v>44805</v>
      </c>
      <c r="AU4" s="1">
        <v>44835</v>
      </c>
      <c r="AV4" s="1">
        <v>44866</v>
      </c>
      <c r="AW4" s="1">
        <v>44896</v>
      </c>
      <c r="AX4" s="1">
        <v>44927</v>
      </c>
      <c r="AY4" s="1">
        <v>44958</v>
      </c>
      <c r="AZ4" s="1">
        <v>44986</v>
      </c>
      <c r="BA4" s="1">
        <v>45017</v>
      </c>
      <c r="BB4" s="1">
        <v>45047</v>
      </c>
      <c r="BC4" s="1">
        <v>45078</v>
      </c>
      <c r="BD4" s="1">
        <v>45108</v>
      </c>
      <c r="BE4" s="1">
        <v>45139</v>
      </c>
      <c r="BF4" s="1">
        <v>45170</v>
      </c>
      <c r="BG4" s="1">
        <v>45200</v>
      </c>
      <c r="BH4" s="1">
        <v>45231</v>
      </c>
      <c r="BI4" s="1">
        <v>45261</v>
      </c>
      <c r="BJ4" s="1">
        <v>45292</v>
      </c>
      <c r="BK4" s="1">
        <v>45323</v>
      </c>
      <c r="BL4" s="1">
        <v>45352</v>
      </c>
      <c r="BM4" s="1">
        <v>45383</v>
      </c>
      <c r="BN4" s="1">
        <v>45413</v>
      </c>
      <c r="BO4" s="1">
        <v>45444</v>
      </c>
      <c r="BP4" s="1">
        <v>45474</v>
      </c>
      <c r="BQ4" s="1">
        <v>45505</v>
      </c>
      <c r="BR4" s="1">
        <v>45536</v>
      </c>
      <c r="BS4" s="1">
        <v>45566</v>
      </c>
      <c r="BT4" s="1">
        <v>45597</v>
      </c>
      <c r="BU4" s="1">
        <v>45627</v>
      </c>
      <c r="BV4" s="1"/>
    </row>
    <row r="5" spans="1:74" x14ac:dyDescent="0.2">
      <c r="A5" s="59" t="s">
        <v>46</v>
      </c>
      <c r="B5" s="61">
        <v>14091108.742143454</v>
      </c>
      <c r="C5" s="61">
        <v>14091108.742143454</v>
      </c>
      <c r="D5" s="61">
        <v>14091108.742143454</v>
      </c>
      <c r="E5" s="61">
        <v>14091108.742143454</v>
      </c>
      <c r="F5" s="61">
        <v>14091108.742143454</v>
      </c>
      <c r="G5" s="61">
        <v>14091108.742143454</v>
      </c>
      <c r="H5" s="61">
        <v>14091108.742143454</v>
      </c>
      <c r="I5" s="61">
        <v>14091108.742143454</v>
      </c>
      <c r="J5" s="61">
        <v>14091108.742143454</v>
      </c>
      <c r="K5" s="61">
        <v>14091108.742143454</v>
      </c>
      <c r="L5" s="61">
        <v>14091108.742143454</v>
      </c>
      <c r="M5" s="61">
        <v>14091108.742143454</v>
      </c>
      <c r="N5" s="70">
        <v>14627135.42354697</v>
      </c>
      <c r="O5" s="70">
        <v>14627135.42354697</v>
      </c>
      <c r="P5" s="70">
        <v>14627135.42354697</v>
      </c>
      <c r="Q5" s="70">
        <v>14627135.42354697</v>
      </c>
      <c r="R5" s="70">
        <v>14627135.42354697</v>
      </c>
      <c r="S5" s="70">
        <v>14627135.42354697</v>
      </c>
      <c r="T5" s="70">
        <v>14627135.42354697</v>
      </c>
      <c r="U5" s="70">
        <v>14627135.42354697</v>
      </c>
      <c r="V5" s="70">
        <v>14627135.42354697</v>
      </c>
      <c r="W5" s="70">
        <v>14627135.42354697</v>
      </c>
      <c r="X5" s="70">
        <v>14627135.42354697</v>
      </c>
      <c r="Y5" s="70">
        <v>14627135.42354697</v>
      </c>
      <c r="Z5" s="70">
        <v>14862632.303866075</v>
      </c>
      <c r="AA5" s="70">
        <v>14862632.303866075</v>
      </c>
      <c r="AB5" s="70">
        <v>14862632.303866075</v>
      </c>
      <c r="AC5" s="70">
        <v>14862632.303866075</v>
      </c>
      <c r="AD5" s="70">
        <v>14862632.303866075</v>
      </c>
      <c r="AE5" s="70">
        <v>14862632.303866075</v>
      </c>
      <c r="AF5" s="70">
        <v>14862632.3038661</v>
      </c>
      <c r="AG5" s="70">
        <v>14862632.3038661</v>
      </c>
      <c r="AH5" s="70">
        <v>14862632.3038661</v>
      </c>
      <c r="AI5" s="70">
        <v>14862632.3038661</v>
      </c>
      <c r="AJ5" s="70">
        <v>14862632.3038661</v>
      </c>
      <c r="AK5" s="70">
        <v>14862632.3038661</v>
      </c>
      <c r="AL5" s="70">
        <v>15698197.423531996</v>
      </c>
      <c r="AM5" s="70">
        <v>15698197.423531996</v>
      </c>
      <c r="AN5" s="70">
        <v>15698197.423531996</v>
      </c>
      <c r="AO5" s="70">
        <v>15698197.423531996</v>
      </c>
      <c r="AP5" s="70">
        <v>15698197.423531996</v>
      </c>
      <c r="AQ5" s="70">
        <v>15698197.423531996</v>
      </c>
      <c r="AR5" s="70">
        <v>15698197.423531996</v>
      </c>
      <c r="AS5" s="70">
        <v>15698197.423531996</v>
      </c>
      <c r="AT5" s="70">
        <v>15698197.423531996</v>
      </c>
      <c r="AU5" s="70">
        <v>15698197.423531996</v>
      </c>
      <c r="AV5" s="70">
        <v>15698197.423531996</v>
      </c>
      <c r="AW5" s="70">
        <v>15698197.423531996</v>
      </c>
      <c r="AX5" s="239">
        <v>17758224.774898004</v>
      </c>
      <c r="AY5" s="70">
        <v>17758224.774898004</v>
      </c>
      <c r="AZ5" s="70">
        <v>17758224.774898004</v>
      </c>
      <c r="BA5" s="70">
        <v>17758224.774898004</v>
      </c>
      <c r="BB5" s="70">
        <v>17758224.774898004</v>
      </c>
      <c r="BC5" s="70">
        <v>17758224.774898004</v>
      </c>
      <c r="BD5" s="70">
        <v>17758224.774898004</v>
      </c>
      <c r="BE5" s="70">
        <v>17758224.774898004</v>
      </c>
      <c r="BF5" s="70">
        <v>17758224.774898004</v>
      </c>
      <c r="BG5" s="70">
        <v>17758224.774898004</v>
      </c>
      <c r="BH5" s="70">
        <v>17758224.774898004</v>
      </c>
      <c r="BI5" s="70">
        <v>17758224.774898004</v>
      </c>
      <c r="BJ5" s="70">
        <v>19405401.221922979</v>
      </c>
      <c r="BK5" s="70">
        <v>19405401.221922979</v>
      </c>
      <c r="BL5" s="70">
        <v>19405401.221922979</v>
      </c>
      <c r="BM5" s="70">
        <v>19405401.221922979</v>
      </c>
      <c r="BN5" s="70">
        <v>19405401.221922979</v>
      </c>
      <c r="BO5" s="70">
        <v>19405401.221922979</v>
      </c>
      <c r="BP5" s="70">
        <v>19405401.221922979</v>
      </c>
      <c r="BQ5" s="70">
        <v>19405401.221922979</v>
      </c>
      <c r="BR5" s="70">
        <v>19405401.221922979</v>
      </c>
      <c r="BS5" s="70">
        <v>19405401.221922979</v>
      </c>
      <c r="BT5" s="70">
        <v>19405401.221922979</v>
      </c>
      <c r="BU5" s="70">
        <v>19405401.221922979</v>
      </c>
    </row>
    <row r="6" spans="1:74" x14ac:dyDescent="0.2">
      <c r="A6" s="62" t="s">
        <v>47</v>
      </c>
      <c r="B6" s="63">
        <v>10222942.377780225</v>
      </c>
      <c r="C6" s="63">
        <v>10222942.377780225</v>
      </c>
      <c r="D6" s="63">
        <v>10222942.377780225</v>
      </c>
      <c r="E6" s="63">
        <v>10222942.377780225</v>
      </c>
      <c r="F6" s="63">
        <v>10222942.377780225</v>
      </c>
      <c r="G6" s="63">
        <v>10222942.377780225</v>
      </c>
      <c r="H6" s="63">
        <v>10222942.377780225</v>
      </c>
      <c r="I6" s="63">
        <v>10222942.377780225</v>
      </c>
      <c r="J6" s="63">
        <v>10222942.377780225</v>
      </c>
      <c r="K6" s="63">
        <v>10222942.377780225</v>
      </c>
      <c r="L6" s="63">
        <v>10222942.377780201</v>
      </c>
      <c r="M6" s="63">
        <v>10222942.377780201</v>
      </c>
      <c r="N6" s="69">
        <v>10611823.762291303</v>
      </c>
      <c r="O6" s="69">
        <v>10611823.762291303</v>
      </c>
      <c r="P6" s="69">
        <v>10611823.762291303</v>
      </c>
      <c r="Q6" s="69">
        <v>10611823.762291303</v>
      </c>
      <c r="R6" s="69">
        <v>10611823.762291303</v>
      </c>
      <c r="S6" s="69">
        <v>10611823.762291303</v>
      </c>
      <c r="T6" s="69">
        <v>10611823.762291303</v>
      </c>
      <c r="U6" s="69">
        <v>10611823.762291303</v>
      </c>
      <c r="V6" s="69">
        <v>10611823.762291303</v>
      </c>
      <c r="W6" s="69">
        <v>10611823.762291303</v>
      </c>
      <c r="X6" s="69">
        <v>10611823.762291303</v>
      </c>
      <c r="Y6" s="69">
        <v>10611823.762291303</v>
      </c>
      <c r="Z6" s="69">
        <v>10782674.124864193</v>
      </c>
      <c r="AA6" s="69">
        <v>10782674.124864193</v>
      </c>
      <c r="AB6" s="69">
        <v>10782674.124864193</v>
      </c>
      <c r="AC6" s="69">
        <v>10782674.124864193</v>
      </c>
      <c r="AD6" s="69">
        <v>10782674.124864193</v>
      </c>
      <c r="AE6" s="69">
        <v>10782674.124864193</v>
      </c>
      <c r="AF6" s="69">
        <v>10782674.1248642</v>
      </c>
      <c r="AG6" s="69">
        <v>10782674.1248642</v>
      </c>
      <c r="AH6" s="69">
        <v>10782674.1248642</v>
      </c>
      <c r="AI6" s="69">
        <v>10782674.1248642</v>
      </c>
      <c r="AJ6" s="69">
        <v>10782674.1248642</v>
      </c>
      <c r="AK6" s="69">
        <v>10782674.1248642</v>
      </c>
      <c r="AL6" s="69">
        <v>11388867.308632668</v>
      </c>
      <c r="AM6" s="69">
        <v>11388867.308632668</v>
      </c>
      <c r="AN6" s="69">
        <v>11388867.308632668</v>
      </c>
      <c r="AO6" s="69">
        <v>11388867.308632668</v>
      </c>
      <c r="AP6" s="69">
        <v>11388867.308632668</v>
      </c>
      <c r="AQ6" s="69">
        <v>11388867.308632668</v>
      </c>
      <c r="AR6" s="69">
        <v>11388867.308632668</v>
      </c>
      <c r="AS6" s="69">
        <v>11388867.308632668</v>
      </c>
      <c r="AT6" s="69">
        <v>11388867.308632668</v>
      </c>
      <c r="AU6" s="69">
        <v>11388867.308632668</v>
      </c>
      <c r="AV6" s="69">
        <v>11388867.308632668</v>
      </c>
      <c r="AW6" s="69">
        <v>11388867.308632668</v>
      </c>
      <c r="AX6" s="114">
        <v>12883394.19754109</v>
      </c>
      <c r="AY6" s="69">
        <v>12883394.19754109</v>
      </c>
      <c r="AZ6" s="69">
        <v>12883394.19754109</v>
      </c>
      <c r="BA6" s="69">
        <v>12883394.19754109</v>
      </c>
      <c r="BB6" s="69">
        <v>12883394.19754109</v>
      </c>
      <c r="BC6" s="69">
        <v>12883394.19754109</v>
      </c>
      <c r="BD6" s="69">
        <v>12883394.19754109</v>
      </c>
      <c r="BE6" s="69">
        <v>12883394.19754109</v>
      </c>
      <c r="BF6" s="69">
        <v>12883394.19754109</v>
      </c>
      <c r="BG6" s="69">
        <v>12883394.19754109</v>
      </c>
      <c r="BH6" s="69">
        <v>12883394.19754109</v>
      </c>
      <c r="BI6" s="69">
        <v>12883394.19754109</v>
      </c>
      <c r="BJ6" s="69">
        <v>14078402.355672132</v>
      </c>
      <c r="BK6" s="69">
        <v>14078402.355672132</v>
      </c>
      <c r="BL6" s="69">
        <v>14078402.355672132</v>
      </c>
      <c r="BM6" s="69">
        <v>14078402.355672132</v>
      </c>
      <c r="BN6" s="69">
        <v>14078402.355672132</v>
      </c>
      <c r="BO6" s="69">
        <v>14078402.355672132</v>
      </c>
      <c r="BP6" s="69">
        <v>14078402.355672132</v>
      </c>
      <c r="BQ6" s="69">
        <v>14078402.355672132</v>
      </c>
      <c r="BR6" s="69">
        <v>14078402.355672132</v>
      </c>
      <c r="BS6" s="69">
        <v>14078402.355672132</v>
      </c>
      <c r="BT6" s="69">
        <v>14078402.355672132</v>
      </c>
      <c r="BU6" s="69">
        <v>14078402.355672132</v>
      </c>
    </row>
    <row r="7" spans="1:74" x14ac:dyDescent="0.2">
      <c r="A7" s="62" t="s">
        <v>48</v>
      </c>
      <c r="B7" s="63">
        <v>7827890.6245705718</v>
      </c>
      <c r="C7" s="63">
        <v>7827890.6245705718</v>
      </c>
      <c r="D7" s="63">
        <v>7827890.6245705718</v>
      </c>
      <c r="E7" s="63">
        <v>7827890.6245705718</v>
      </c>
      <c r="F7" s="63">
        <v>7827890.6245705718</v>
      </c>
      <c r="G7" s="63">
        <v>7827890.6245705718</v>
      </c>
      <c r="H7" s="63">
        <v>7827890.6245705718</v>
      </c>
      <c r="I7" s="63">
        <v>7827890.6245705718</v>
      </c>
      <c r="J7" s="63">
        <v>7827890.6245705718</v>
      </c>
      <c r="K7" s="63">
        <v>7827890.6245705718</v>
      </c>
      <c r="L7" s="63">
        <v>7827890.6245705718</v>
      </c>
      <c r="M7" s="63">
        <v>7827890.6245705718</v>
      </c>
      <c r="N7" s="69">
        <v>8125664.0865926947</v>
      </c>
      <c r="O7" s="69">
        <v>8125664.0865926947</v>
      </c>
      <c r="P7" s="69">
        <v>8125664.0865926947</v>
      </c>
      <c r="Q7" s="69">
        <v>8125664.0865926947</v>
      </c>
      <c r="R7" s="69">
        <v>8125664.0865926947</v>
      </c>
      <c r="S7" s="69">
        <v>8125664.0865926947</v>
      </c>
      <c r="T7" s="69">
        <v>8125664.0865926947</v>
      </c>
      <c r="U7" s="69">
        <v>8125664.0865926947</v>
      </c>
      <c r="V7" s="69">
        <v>8125664.0865926947</v>
      </c>
      <c r="W7" s="69">
        <v>8125664.0865926947</v>
      </c>
      <c r="X7" s="69">
        <v>8125664.0865926947</v>
      </c>
      <c r="Y7" s="69">
        <v>8125664.0865926947</v>
      </c>
      <c r="Z7" s="69">
        <v>8256487.2783868369</v>
      </c>
      <c r="AA7" s="69">
        <v>8256487.2783868369</v>
      </c>
      <c r="AB7" s="69">
        <v>8256487.2783868369</v>
      </c>
      <c r="AC7" s="69">
        <v>8256487.2783868369</v>
      </c>
      <c r="AD7" s="69">
        <v>8256487.2783868369</v>
      </c>
      <c r="AE7" s="69">
        <v>8256487.2783868369</v>
      </c>
      <c r="AF7" s="69">
        <v>8256487.2783868397</v>
      </c>
      <c r="AG7" s="69">
        <v>8256487.2783868397</v>
      </c>
      <c r="AH7" s="69">
        <v>8256487.2783868397</v>
      </c>
      <c r="AI7" s="69">
        <v>8256487.2783868397</v>
      </c>
      <c r="AJ7" s="69">
        <v>8256487.2783868397</v>
      </c>
      <c r="AK7" s="69">
        <v>8256487.2783868397</v>
      </c>
      <c r="AL7" s="69">
        <v>8720660.2889100742</v>
      </c>
      <c r="AM7" s="69">
        <v>8720660.2889100742</v>
      </c>
      <c r="AN7" s="69">
        <v>8720660.2889100742</v>
      </c>
      <c r="AO7" s="69">
        <v>8720660.2889100742</v>
      </c>
      <c r="AP7" s="69">
        <v>8720660.2889100742</v>
      </c>
      <c r="AQ7" s="69">
        <v>8720660.2889100742</v>
      </c>
      <c r="AR7" s="69">
        <v>8720660.2889100742</v>
      </c>
      <c r="AS7" s="69">
        <v>8720660.2889100742</v>
      </c>
      <c r="AT7" s="69">
        <v>8720660.2889100742</v>
      </c>
      <c r="AU7" s="69">
        <v>8720660.2889100742</v>
      </c>
      <c r="AV7" s="69">
        <v>8720660.2889100742</v>
      </c>
      <c r="AW7" s="69">
        <v>8720660.2889100742</v>
      </c>
      <c r="AX7" s="114">
        <v>9865046.3755697124</v>
      </c>
      <c r="AY7" s="69">
        <v>9865046.3755697124</v>
      </c>
      <c r="AZ7" s="69">
        <v>9865046.3755697124</v>
      </c>
      <c r="BA7" s="69">
        <v>9865046.3755697124</v>
      </c>
      <c r="BB7" s="69">
        <v>9865046.3755697124</v>
      </c>
      <c r="BC7" s="69">
        <v>9865046.3755697124</v>
      </c>
      <c r="BD7" s="69">
        <v>9865046.3755697124</v>
      </c>
      <c r="BE7" s="69">
        <v>9865046.3755697124</v>
      </c>
      <c r="BF7" s="69">
        <v>9865046.3755697124</v>
      </c>
      <c r="BG7" s="69">
        <v>9865046.3755697124</v>
      </c>
      <c r="BH7" s="69">
        <v>9865046.3755697124</v>
      </c>
      <c r="BI7" s="69">
        <v>9865046.3755697124</v>
      </c>
      <c r="BJ7" s="69">
        <v>10780085.589490285</v>
      </c>
      <c r="BK7" s="69">
        <v>10780085.589490285</v>
      </c>
      <c r="BL7" s="69">
        <v>10780085.589490285</v>
      </c>
      <c r="BM7" s="69">
        <v>10780085.589490285</v>
      </c>
      <c r="BN7" s="69">
        <v>10780085.589490285</v>
      </c>
      <c r="BO7" s="69">
        <v>10780085.589490285</v>
      </c>
      <c r="BP7" s="69">
        <v>10780085.589490285</v>
      </c>
      <c r="BQ7" s="69">
        <v>10780085.589490285</v>
      </c>
      <c r="BR7" s="69">
        <v>10780085.589490285</v>
      </c>
      <c r="BS7" s="69">
        <v>10780085.589490285</v>
      </c>
      <c r="BT7" s="69">
        <v>10780085.589490285</v>
      </c>
      <c r="BU7" s="69">
        <v>10780085.589490285</v>
      </c>
    </row>
    <row r="8" spans="1:74" ht="15" thickBot="1" x14ac:dyDescent="0.25">
      <c r="A8" s="64" t="s">
        <v>246</v>
      </c>
      <c r="B8" s="65">
        <v>6589457.6954165902</v>
      </c>
      <c r="C8" s="65">
        <v>6589457.6954165902</v>
      </c>
      <c r="D8" s="65">
        <v>6589457.6954165902</v>
      </c>
      <c r="E8" s="65">
        <v>6589457.6954165902</v>
      </c>
      <c r="F8" s="65">
        <v>6589457.6954165902</v>
      </c>
      <c r="G8" s="65">
        <v>6589457.6954165902</v>
      </c>
      <c r="H8" s="65">
        <v>6589457.6954165902</v>
      </c>
      <c r="I8" s="65">
        <v>6589457.6954165902</v>
      </c>
      <c r="J8" s="65">
        <v>6589457.6954165902</v>
      </c>
      <c r="K8" s="65">
        <v>6589457.6954165902</v>
      </c>
      <c r="L8" s="65">
        <v>6589457.6954165902</v>
      </c>
      <c r="M8" s="65">
        <v>6589457.6954165902</v>
      </c>
      <c r="N8" s="71">
        <v>6840121.0892884433</v>
      </c>
      <c r="O8" s="71">
        <v>6840121.0892884433</v>
      </c>
      <c r="P8" s="71">
        <v>6840121.0892884433</v>
      </c>
      <c r="Q8" s="71">
        <v>6840121.0892884433</v>
      </c>
      <c r="R8" s="71">
        <v>6840121.0892884433</v>
      </c>
      <c r="S8" s="71">
        <v>6840121.0892884433</v>
      </c>
      <c r="T8" s="71">
        <v>6840121.0892884433</v>
      </c>
      <c r="U8" s="71">
        <v>6840121.0892884433</v>
      </c>
      <c r="V8" s="71">
        <v>6840121.0892884433</v>
      </c>
      <c r="W8" s="71">
        <v>6840121.0892884433</v>
      </c>
      <c r="X8" s="71">
        <v>6840121.0892884433</v>
      </c>
      <c r="Y8" s="71">
        <v>6840121.0892884433</v>
      </c>
      <c r="Z8" s="71">
        <v>6950247.0388259869</v>
      </c>
      <c r="AA8" s="71">
        <v>6950247.0388259869</v>
      </c>
      <c r="AB8" s="71">
        <v>6950247.0388259869</v>
      </c>
      <c r="AC8" s="71">
        <v>6950247.0388259869</v>
      </c>
      <c r="AD8" s="71">
        <v>6950247.0388259869</v>
      </c>
      <c r="AE8" s="71">
        <v>6950247.0388259869</v>
      </c>
      <c r="AF8" s="71">
        <v>6950247.0388259897</v>
      </c>
      <c r="AG8" s="71">
        <v>6950247.0388259897</v>
      </c>
      <c r="AH8" s="71">
        <v>6950247.0388259897</v>
      </c>
      <c r="AI8" s="71">
        <v>6950247.0388259897</v>
      </c>
      <c r="AJ8" s="71">
        <v>6950247.0388259897</v>
      </c>
      <c r="AK8" s="71">
        <v>6950247.0388259897</v>
      </c>
      <c r="AL8" s="71">
        <v>7340984.283748189</v>
      </c>
      <c r="AM8" s="71">
        <v>7340984.283748189</v>
      </c>
      <c r="AN8" s="71">
        <v>7340984.283748189</v>
      </c>
      <c r="AO8" s="71">
        <v>7340984.283748189</v>
      </c>
      <c r="AP8" s="71">
        <v>7340984.283748189</v>
      </c>
      <c r="AQ8" s="71">
        <v>7340984.283748189</v>
      </c>
      <c r="AR8" s="71">
        <v>7340984.283748189</v>
      </c>
      <c r="AS8" s="71">
        <v>7340984.283748189</v>
      </c>
      <c r="AT8" s="71">
        <v>7340984.283748189</v>
      </c>
      <c r="AU8" s="71">
        <v>7340984.283748189</v>
      </c>
      <c r="AV8" s="71">
        <v>7340984.283748189</v>
      </c>
      <c r="AW8" s="71">
        <v>7340984.283748189</v>
      </c>
      <c r="AX8" s="240">
        <v>8304319.6274482282</v>
      </c>
      <c r="AY8" s="71">
        <v>8304319.6274482282</v>
      </c>
      <c r="AZ8" s="71">
        <v>8304319.6274482282</v>
      </c>
      <c r="BA8" s="71">
        <v>8304319.6274482282</v>
      </c>
      <c r="BB8" s="71">
        <v>8304319.6274482282</v>
      </c>
      <c r="BC8" s="71">
        <v>8304319.6274482282</v>
      </c>
      <c r="BD8" s="71">
        <v>8304319.6274482282</v>
      </c>
      <c r="BE8" s="71">
        <v>8304319.6274482282</v>
      </c>
      <c r="BF8" s="71">
        <v>8304319.6274482282</v>
      </c>
      <c r="BG8" s="71">
        <v>8304319.6274482282</v>
      </c>
      <c r="BH8" s="71">
        <v>8304319.6274482282</v>
      </c>
      <c r="BI8" s="71">
        <v>8304319.6274482282</v>
      </c>
      <c r="BJ8" s="71">
        <v>9074592.5501243342</v>
      </c>
      <c r="BK8" s="71">
        <v>9074592.5501243342</v>
      </c>
      <c r="BL8" s="71">
        <v>9074592.5501243342</v>
      </c>
      <c r="BM8" s="71">
        <v>9074592.5501243342</v>
      </c>
      <c r="BN8" s="71">
        <v>9074592.5501243342</v>
      </c>
      <c r="BO8" s="71">
        <v>9074592.5501243342</v>
      </c>
      <c r="BP8" s="71">
        <v>9074592.5501243342</v>
      </c>
      <c r="BQ8" s="71">
        <v>9074592.5501243342</v>
      </c>
      <c r="BR8" s="71">
        <v>9074592.5501243342</v>
      </c>
      <c r="BS8" s="71">
        <v>9074592.5501243342</v>
      </c>
      <c r="BT8" s="71">
        <v>9074592.5501243342</v>
      </c>
      <c r="BU8" s="71">
        <v>9074592.5501243342</v>
      </c>
    </row>
    <row r="9" spans="1:74" x14ac:dyDescent="0.2"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9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  <c r="Z9" s="69"/>
      <c r="AA9" s="69"/>
      <c r="AB9" s="69"/>
      <c r="AC9" s="69"/>
      <c r="AD9" s="69"/>
      <c r="AE9" s="69"/>
      <c r="AF9" s="69"/>
      <c r="AG9" s="69"/>
      <c r="AH9" s="69"/>
      <c r="AI9" s="69"/>
      <c r="AJ9" s="69"/>
      <c r="AK9" s="69"/>
    </row>
    <row r="10" spans="1:74" ht="15.75" thickBot="1" x14ac:dyDescent="0.3">
      <c r="A10" s="18" t="s">
        <v>80</v>
      </c>
      <c r="B10" s="1"/>
      <c r="C10" s="1"/>
      <c r="D10" s="1"/>
      <c r="E10" s="1"/>
      <c r="F10" s="1">
        <v>43586</v>
      </c>
      <c r="G10" s="1">
        <v>43617</v>
      </c>
      <c r="H10" s="1">
        <v>43647</v>
      </c>
      <c r="I10" s="1">
        <v>43678</v>
      </c>
      <c r="J10" s="1">
        <v>43709</v>
      </c>
      <c r="K10" s="1">
        <v>43739</v>
      </c>
      <c r="L10" s="1">
        <v>43770</v>
      </c>
      <c r="M10" s="1">
        <v>43800</v>
      </c>
      <c r="N10" s="1">
        <v>43831</v>
      </c>
      <c r="O10" s="1">
        <v>43862</v>
      </c>
      <c r="P10" s="1">
        <v>43891</v>
      </c>
      <c r="Q10" s="1">
        <v>43922</v>
      </c>
      <c r="R10" s="1">
        <v>43952</v>
      </c>
      <c r="S10" s="1">
        <v>43983</v>
      </c>
      <c r="T10" s="1">
        <v>44013</v>
      </c>
      <c r="U10" s="1">
        <v>44044</v>
      </c>
      <c r="V10" s="1">
        <v>44075</v>
      </c>
      <c r="W10" s="1">
        <v>44105</v>
      </c>
      <c r="X10" s="1">
        <v>44136</v>
      </c>
      <c r="Y10" s="1">
        <v>44166</v>
      </c>
      <c r="Z10" s="1">
        <v>44197</v>
      </c>
      <c r="AA10" s="1">
        <v>44228</v>
      </c>
      <c r="AB10" s="1">
        <v>44256</v>
      </c>
      <c r="AC10" s="1">
        <v>44287</v>
      </c>
      <c r="AD10" s="1">
        <v>44317</v>
      </c>
      <c r="AE10" s="1">
        <v>44348</v>
      </c>
      <c r="AF10" s="1">
        <v>44378</v>
      </c>
      <c r="AG10" s="1">
        <v>44409</v>
      </c>
      <c r="AH10" s="1">
        <v>44440</v>
      </c>
      <c r="AI10" s="1">
        <v>44470</v>
      </c>
      <c r="AJ10" s="1">
        <v>44501</v>
      </c>
      <c r="AK10" s="1">
        <v>44531</v>
      </c>
      <c r="AL10" s="1">
        <v>44562</v>
      </c>
      <c r="AM10" s="1">
        <v>44593</v>
      </c>
      <c r="AN10" s="1">
        <v>44621</v>
      </c>
      <c r="AO10" s="1">
        <v>44652</v>
      </c>
      <c r="AP10" s="1">
        <v>44682</v>
      </c>
      <c r="AQ10" s="1">
        <v>44713</v>
      </c>
      <c r="AR10" s="1">
        <v>44743</v>
      </c>
      <c r="AS10" s="1">
        <v>44774</v>
      </c>
      <c r="AT10" s="1">
        <v>44805</v>
      </c>
      <c r="AU10" s="1">
        <v>44835</v>
      </c>
      <c r="AV10" s="1">
        <v>44866</v>
      </c>
      <c r="AW10" s="1">
        <v>44896</v>
      </c>
      <c r="AX10" s="1">
        <v>44927</v>
      </c>
      <c r="AY10" s="1">
        <v>44958</v>
      </c>
      <c r="AZ10" s="1">
        <v>44986</v>
      </c>
      <c r="BA10" s="1">
        <v>45017</v>
      </c>
      <c r="BB10" s="1">
        <v>45047</v>
      </c>
      <c r="BC10" s="1">
        <v>45078</v>
      </c>
      <c r="BD10" s="1">
        <v>45108</v>
      </c>
      <c r="BE10" s="1">
        <v>45139</v>
      </c>
      <c r="BF10" s="1">
        <v>45170</v>
      </c>
      <c r="BG10" s="1">
        <v>45200</v>
      </c>
      <c r="BH10" s="1">
        <v>45231</v>
      </c>
      <c r="BI10" s="1">
        <v>45261</v>
      </c>
      <c r="BJ10" s="1">
        <v>45292</v>
      </c>
      <c r="BK10" s="1">
        <v>45323</v>
      </c>
      <c r="BL10" s="1">
        <v>45352</v>
      </c>
      <c r="BM10" s="1">
        <v>45383</v>
      </c>
      <c r="BN10" s="1">
        <v>45413</v>
      </c>
      <c r="BO10" s="1">
        <v>45444</v>
      </c>
      <c r="BP10" s="1">
        <v>45474</v>
      </c>
      <c r="BQ10" s="1">
        <v>45505</v>
      </c>
      <c r="BR10" s="1">
        <v>45536</v>
      </c>
      <c r="BS10" s="1">
        <v>45566</v>
      </c>
      <c r="BT10" s="1">
        <v>45597</v>
      </c>
      <c r="BU10" s="1">
        <v>45627</v>
      </c>
    </row>
    <row r="11" spans="1:74" x14ac:dyDescent="0.2">
      <c r="A11" s="68" t="s">
        <v>55</v>
      </c>
      <c r="B11" s="60"/>
      <c r="C11" s="60"/>
      <c r="D11" s="60"/>
      <c r="E11" s="60"/>
      <c r="F11" s="61">
        <v>3445433.1685756627</v>
      </c>
      <c r="G11" s="61">
        <v>3445433.1685756627</v>
      </c>
      <c r="H11" s="61">
        <v>3445433.1685756599</v>
      </c>
      <c r="I11" s="61">
        <v>3445433.1685756599</v>
      </c>
      <c r="J11" s="61">
        <v>3445433.1685756599</v>
      </c>
      <c r="K11" s="61">
        <v>3445433.1685756599</v>
      </c>
      <c r="L11" s="61">
        <v>3445433.1685756599</v>
      </c>
      <c r="M11" s="61">
        <v>3445433.1685756599</v>
      </c>
      <c r="N11" s="70">
        <v>3576359.62898154</v>
      </c>
      <c r="O11" s="70">
        <v>3576359.62898154</v>
      </c>
      <c r="P11" s="70">
        <v>3576359.62898154</v>
      </c>
      <c r="Q11" s="70">
        <v>3576359.62898154</v>
      </c>
      <c r="R11" s="70">
        <v>3576359.62898154</v>
      </c>
      <c r="S11" s="70">
        <v>3576359.62898154</v>
      </c>
      <c r="T11" s="70">
        <v>3576359.62898154</v>
      </c>
      <c r="U11" s="70">
        <v>3576359.62898154</v>
      </c>
      <c r="V11" s="70">
        <v>3576359.62898154</v>
      </c>
      <c r="W11" s="70">
        <v>3576359.62898154</v>
      </c>
      <c r="X11" s="70">
        <v>3576359.62898154</v>
      </c>
      <c r="Y11" s="70">
        <v>3576359.6289815377</v>
      </c>
      <c r="Z11" s="70">
        <v>3633939.0190081405</v>
      </c>
      <c r="AA11" s="70">
        <v>3633939.0190081405</v>
      </c>
      <c r="AB11" s="70">
        <v>3633939.0190081405</v>
      </c>
      <c r="AC11" s="70">
        <v>3633939.0190081405</v>
      </c>
      <c r="AD11" s="70">
        <v>3633939.0190081405</v>
      </c>
      <c r="AE11" s="70">
        <v>3633939.0190081405</v>
      </c>
      <c r="AF11" s="70">
        <v>3633939.0190081405</v>
      </c>
      <c r="AG11" s="70">
        <v>3633939.0190081405</v>
      </c>
      <c r="AH11" s="70">
        <v>3633939.0190081405</v>
      </c>
      <c r="AI11" s="70">
        <v>3633939.0190081405</v>
      </c>
      <c r="AJ11" s="70">
        <v>3633939.0190081405</v>
      </c>
      <c r="AK11" s="70">
        <v>3633939.0190081405</v>
      </c>
      <c r="AL11" s="70">
        <v>3838236.119898295</v>
      </c>
      <c r="AM11" s="70">
        <v>3838236.119898295</v>
      </c>
      <c r="AN11" s="70">
        <v>3838236.119898295</v>
      </c>
      <c r="AO11" s="70">
        <v>3838236.119898295</v>
      </c>
      <c r="AP11" s="70">
        <v>3838236.119898295</v>
      </c>
      <c r="AQ11" s="70">
        <v>3838236.119898295</v>
      </c>
      <c r="AR11" s="70">
        <v>3838236.119898295</v>
      </c>
      <c r="AS11" s="70">
        <v>3838236.119898295</v>
      </c>
      <c r="AT11" s="70">
        <v>3838236.119898295</v>
      </c>
      <c r="AU11" s="70">
        <v>3838236.119898295</v>
      </c>
      <c r="AV11" s="70">
        <v>3838236.119898295</v>
      </c>
      <c r="AW11" s="70">
        <v>3838236.119898295</v>
      </c>
      <c r="AX11" s="70">
        <v>4341916.3304365417</v>
      </c>
      <c r="AY11" s="70">
        <v>4341916.3304365417</v>
      </c>
      <c r="AZ11" s="70">
        <v>4341916.3304365417</v>
      </c>
      <c r="BA11" s="70">
        <v>4341916.3304365417</v>
      </c>
      <c r="BB11" s="70">
        <v>4341916.3304365417</v>
      </c>
      <c r="BC11" s="70">
        <v>4341916.3304365417</v>
      </c>
      <c r="BD11" s="70">
        <v>4341916.3304365417</v>
      </c>
      <c r="BE11" s="70">
        <v>4341916.33</v>
      </c>
      <c r="BF11" s="70">
        <v>4341916.33</v>
      </c>
      <c r="BG11" s="70">
        <v>4341916.3304365417</v>
      </c>
      <c r="BH11" s="70">
        <v>4341916.3307318538</v>
      </c>
      <c r="BI11" s="70">
        <v>4341916.3307318538</v>
      </c>
      <c r="BJ11" s="70">
        <v>4744653.7893231045</v>
      </c>
      <c r="BK11" s="70">
        <v>4744653.7893231045</v>
      </c>
      <c r="BL11" s="70">
        <v>4744653.7893231045</v>
      </c>
      <c r="BM11" s="70">
        <v>4744653.7893231045</v>
      </c>
      <c r="BN11" s="70">
        <v>4744653.7893231045</v>
      </c>
      <c r="BO11" s="70">
        <v>4744653.7893231045</v>
      </c>
      <c r="BP11" s="70">
        <v>4744653.7893231045</v>
      </c>
      <c r="BQ11" s="70">
        <v>4744653.7893231045</v>
      </c>
      <c r="BR11" s="70">
        <v>4744653.7893231045</v>
      </c>
      <c r="BS11" s="70">
        <v>4744653.7893231045</v>
      </c>
      <c r="BT11" s="70">
        <v>4744653.7893231045</v>
      </c>
      <c r="BU11" s="70">
        <v>4744653.7893231045</v>
      </c>
    </row>
    <row r="12" spans="1:74" x14ac:dyDescent="0.2">
      <c r="A12" s="66" t="s">
        <v>56</v>
      </c>
      <c r="F12" s="63">
        <v>3053622.9690885954</v>
      </c>
      <c r="G12" s="63">
        <v>3053622.9690885954</v>
      </c>
      <c r="H12" s="63">
        <v>3053622.9690885954</v>
      </c>
      <c r="I12" s="63">
        <v>3053622.9690885954</v>
      </c>
      <c r="J12" s="63">
        <v>3053622.9690885954</v>
      </c>
      <c r="K12" s="63">
        <v>3053622.9690885954</v>
      </c>
      <c r="L12" s="63">
        <v>3053622.9690885954</v>
      </c>
      <c r="M12" s="63">
        <v>3053622.9690885954</v>
      </c>
      <c r="N12" s="69">
        <v>3169660.6419139621</v>
      </c>
      <c r="O12" s="69">
        <v>3169660.6419139621</v>
      </c>
      <c r="P12" s="69">
        <v>3169660.6419139621</v>
      </c>
      <c r="Q12" s="69">
        <v>3169660.6419139621</v>
      </c>
      <c r="R12" s="69">
        <v>3169660.6419139621</v>
      </c>
      <c r="S12" s="69">
        <v>3169660.6419139621</v>
      </c>
      <c r="T12" s="69">
        <v>3169660.6419139621</v>
      </c>
      <c r="U12" s="69">
        <v>3169660.6419139621</v>
      </c>
      <c r="V12" s="69">
        <v>3169660.6419139621</v>
      </c>
      <c r="W12" s="69">
        <v>3169660.6419139621</v>
      </c>
      <c r="X12" s="69">
        <v>3169660.6419139621</v>
      </c>
      <c r="Y12" s="69">
        <v>3169660.6419139621</v>
      </c>
      <c r="Z12" s="69">
        <v>3220692.1782487771</v>
      </c>
      <c r="AA12" s="69">
        <v>3220692.1782487771</v>
      </c>
      <c r="AB12" s="69">
        <v>3220692.1782487771</v>
      </c>
      <c r="AC12" s="69">
        <v>3220692.1782487771</v>
      </c>
      <c r="AD12" s="69">
        <v>3220692.1782487771</v>
      </c>
      <c r="AE12" s="69">
        <v>3220692.1782487771</v>
      </c>
      <c r="AF12" s="69">
        <v>3220692.1782487771</v>
      </c>
      <c r="AG12" s="69">
        <v>3220692.1782487771</v>
      </c>
      <c r="AH12" s="69">
        <v>3220692.1782487771</v>
      </c>
      <c r="AI12" s="69">
        <v>3220692.1782487771</v>
      </c>
      <c r="AJ12" s="69">
        <v>3220692.1782487771</v>
      </c>
      <c r="AK12" s="69">
        <v>3220692.1782487771</v>
      </c>
      <c r="AL12" s="69">
        <v>3401756.8773078746</v>
      </c>
      <c r="AM12" s="69">
        <v>3401756.8773078746</v>
      </c>
      <c r="AN12" s="69">
        <v>3401756.8773078746</v>
      </c>
      <c r="AO12" s="69">
        <v>3401756.8773078746</v>
      </c>
      <c r="AP12" s="69">
        <v>3401756.8773078746</v>
      </c>
      <c r="AQ12" s="69">
        <v>3401756.8773078746</v>
      </c>
      <c r="AR12" s="69">
        <v>3401756.8773078746</v>
      </c>
      <c r="AS12" s="69">
        <v>3401756.8773078746</v>
      </c>
      <c r="AT12" s="69">
        <v>3401756.8773078746</v>
      </c>
      <c r="AU12" s="69">
        <v>3401756.8773078746</v>
      </c>
      <c r="AV12" s="69">
        <v>3401756.8773078746</v>
      </c>
      <c r="AW12" s="69">
        <v>3401756.8773078746</v>
      </c>
      <c r="AX12" s="69">
        <v>3848159.2263660035</v>
      </c>
      <c r="AY12" s="69">
        <v>3848159.2263660035</v>
      </c>
      <c r="AZ12" s="69">
        <v>3848159.2263660035</v>
      </c>
      <c r="BA12" s="69">
        <v>3848159.2263660035</v>
      </c>
      <c r="BB12" s="69">
        <v>3848159.2263660035</v>
      </c>
      <c r="BC12" s="69">
        <v>3848159.2263660035</v>
      </c>
      <c r="BD12" s="69">
        <v>3848159.2263660035</v>
      </c>
      <c r="BE12" s="69">
        <v>3848159.23</v>
      </c>
      <c r="BF12" s="69">
        <v>3848159.23</v>
      </c>
      <c r="BG12" s="69">
        <v>3848159.2263660035</v>
      </c>
      <c r="BH12" s="69">
        <v>3848159.226627734</v>
      </c>
      <c r="BI12" s="69">
        <v>3848159.226627734</v>
      </c>
      <c r="BJ12" s="69">
        <v>4205097.902810216</v>
      </c>
      <c r="BK12" s="69">
        <v>4205097.902810216</v>
      </c>
      <c r="BL12" s="69">
        <v>4205097.902810216</v>
      </c>
      <c r="BM12" s="69">
        <v>4205097.902810216</v>
      </c>
      <c r="BN12" s="69">
        <v>4205097.902810216</v>
      </c>
      <c r="BO12" s="69">
        <v>4205097.902810216</v>
      </c>
      <c r="BP12" s="69">
        <v>4205097.902810216</v>
      </c>
      <c r="BQ12" s="69">
        <v>4205097.902810216</v>
      </c>
      <c r="BR12" s="69">
        <v>4205097.902810216</v>
      </c>
      <c r="BS12" s="69">
        <v>4205097.902810216</v>
      </c>
      <c r="BT12" s="69">
        <v>4205097.902810216</v>
      </c>
      <c r="BU12" s="69">
        <v>4205097.902810216</v>
      </c>
    </row>
    <row r="13" spans="1:74" ht="15" thickBot="1" x14ac:dyDescent="0.25">
      <c r="A13" s="67" t="s">
        <v>57</v>
      </c>
      <c r="B13" s="17"/>
      <c r="C13" s="17"/>
      <c r="D13" s="17"/>
      <c r="E13" s="17"/>
      <c r="F13" s="65">
        <v>2826893.7461782219</v>
      </c>
      <c r="G13" s="65">
        <v>2826893.7461782219</v>
      </c>
      <c r="H13" s="65">
        <v>2826893.7461782219</v>
      </c>
      <c r="I13" s="65">
        <v>2826893.7461782219</v>
      </c>
      <c r="J13" s="65">
        <v>2826893.7461782219</v>
      </c>
      <c r="K13" s="65">
        <v>2826893.7461782219</v>
      </c>
      <c r="L13" s="65">
        <v>2826893.7461782219</v>
      </c>
      <c r="M13" s="65">
        <v>2826893.7461782219</v>
      </c>
      <c r="N13" s="71">
        <v>2934315.7085329941</v>
      </c>
      <c r="O13" s="71">
        <v>2934315.7085329941</v>
      </c>
      <c r="P13" s="71">
        <v>2934315.7085329941</v>
      </c>
      <c r="Q13" s="71">
        <v>2934315.7085329941</v>
      </c>
      <c r="R13" s="71">
        <v>2934315.7085329941</v>
      </c>
      <c r="S13" s="71">
        <v>2934315.7085329941</v>
      </c>
      <c r="T13" s="71">
        <v>2934315.7085329941</v>
      </c>
      <c r="U13" s="71">
        <v>2934315.7085329941</v>
      </c>
      <c r="V13" s="71">
        <v>2934315.7085329941</v>
      </c>
      <c r="W13" s="71">
        <v>2934315.7085329941</v>
      </c>
      <c r="X13" s="71">
        <v>2934315.7085329941</v>
      </c>
      <c r="Y13" s="71">
        <v>2934315.7085329941</v>
      </c>
      <c r="Z13" s="71">
        <v>2981558.1914403755</v>
      </c>
      <c r="AA13" s="71">
        <v>2981558.1914403755</v>
      </c>
      <c r="AB13" s="71">
        <v>2981558.1914403755</v>
      </c>
      <c r="AC13" s="71">
        <v>2981558.1914403755</v>
      </c>
      <c r="AD13" s="71">
        <v>2981558.1914403755</v>
      </c>
      <c r="AE13" s="71">
        <v>2981558.1914403755</v>
      </c>
      <c r="AF13" s="71">
        <v>2981558.1914403755</v>
      </c>
      <c r="AG13" s="71">
        <v>2981558.1914403755</v>
      </c>
      <c r="AH13" s="71">
        <v>2981558.1914403755</v>
      </c>
      <c r="AI13" s="71">
        <v>2981558.1914403755</v>
      </c>
      <c r="AJ13" s="71">
        <v>2981558.1914403755</v>
      </c>
      <c r="AK13" s="71">
        <v>2981558.1914403755</v>
      </c>
      <c r="AL13" s="71">
        <v>3149178.9719379023</v>
      </c>
      <c r="AM13" s="71">
        <v>3149178.9719379023</v>
      </c>
      <c r="AN13" s="71">
        <v>3149178.9719379023</v>
      </c>
      <c r="AO13" s="71">
        <v>3149178.9719379023</v>
      </c>
      <c r="AP13" s="71">
        <v>3149178.9719379023</v>
      </c>
      <c r="AQ13" s="71">
        <v>3149178.9719379023</v>
      </c>
      <c r="AR13" s="71">
        <v>3149178.9719379023</v>
      </c>
      <c r="AS13" s="71">
        <v>3149178.9719379023</v>
      </c>
      <c r="AT13" s="71">
        <v>3149178.9719379023</v>
      </c>
      <c r="AU13" s="71">
        <v>3149178.9719379023</v>
      </c>
      <c r="AV13" s="71">
        <v>3149178.9719379023</v>
      </c>
      <c r="AW13" s="71">
        <v>3149178.9719379023</v>
      </c>
      <c r="AX13" s="71">
        <v>3562436.2802585615</v>
      </c>
      <c r="AY13" s="71">
        <v>3562436.2802585615</v>
      </c>
      <c r="AZ13" s="71">
        <v>3562436.2802585615</v>
      </c>
      <c r="BA13" s="71">
        <v>3562436.2802585615</v>
      </c>
      <c r="BB13" s="71">
        <v>3562436.2802585615</v>
      </c>
      <c r="BC13" s="71">
        <v>3562436.2802585615</v>
      </c>
      <c r="BD13" s="71">
        <v>3562436.2802585615</v>
      </c>
      <c r="BE13" s="71">
        <v>3562436.28</v>
      </c>
      <c r="BF13" s="71">
        <v>3562436.28</v>
      </c>
      <c r="BG13" s="71">
        <v>3562436.2802585615</v>
      </c>
      <c r="BH13" s="71">
        <v>3562436.2805008581</v>
      </c>
      <c r="BI13" s="71">
        <v>3562436.2805008581</v>
      </c>
      <c r="BJ13" s="71">
        <v>3892872.5267839259</v>
      </c>
      <c r="BK13" s="71">
        <v>3892872.5267839259</v>
      </c>
      <c r="BL13" s="71">
        <v>3892872.5267839259</v>
      </c>
      <c r="BM13" s="71">
        <v>3892872.5267839259</v>
      </c>
      <c r="BN13" s="71">
        <v>3892872.5267839259</v>
      </c>
      <c r="BO13" s="71">
        <v>3892872.5267839259</v>
      </c>
      <c r="BP13" s="71">
        <v>3892872.5267839259</v>
      </c>
      <c r="BQ13" s="71">
        <v>3892872.5267839259</v>
      </c>
      <c r="BR13" s="71">
        <v>3892872.5267839259</v>
      </c>
      <c r="BS13" s="71">
        <v>3892872.5267839259</v>
      </c>
      <c r="BT13" s="71">
        <v>3892872.5267839259</v>
      </c>
      <c r="BU13" s="71">
        <v>3892872.5267839259</v>
      </c>
    </row>
    <row r="14" spans="1:74" x14ac:dyDescent="0.2">
      <c r="B14" s="57"/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7"/>
    </row>
    <row r="15" spans="1:74" ht="15" x14ac:dyDescent="0.25">
      <c r="A15" s="18" t="s">
        <v>176</v>
      </c>
      <c r="B15" s="1">
        <v>43466</v>
      </c>
      <c r="C15" s="1">
        <v>43497</v>
      </c>
      <c r="D15" s="1">
        <v>43525</v>
      </c>
      <c r="E15" s="1">
        <v>43556</v>
      </c>
      <c r="F15" s="1">
        <v>43586</v>
      </c>
      <c r="G15" s="1">
        <v>43617</v>
      </c>
      <c r="H15" s="1">
        <v>43647</v>
      </c>
      <c r="I15" s="1">
        <v>43678</v>
      </c>
      <c r="J15" s="1">
        <v>43709</v>
      </c>
      <c r="K15" s="1">
        <v>43739</v>
      </c>
      <c r="L15" s="1">
        <v>43770</v>
      </c>
      <c r="M15" s="1">
        <v>43800</v>
      </c>
      <c r="N15" s="1">
        <v>43831</v>
      </c>
      <c r="O15" s="1">
        <v>43862</v>
      </c>
      <c r="P15" s="1">
        <v>43891</v>
      </c>
      <c r="Q15" s="1">
        <v>43922</v>
      </c>
      <c r="R15" s="1">
        <v>43952</v>
      </c>
      <c r="S15" s="1">
        <v>43983</v>
      </c>
      <c r="T15" s="1">
        <v>44013</v>
      </c>
      <c r="U15" s="1">
        <v>44044</v>
      </c>
      <c r="V15" s="1">
        <v>44075</v>
      </c>
      <c r="W15" s="1">
        <v>44105</v>
      </c>
      <c r="X15" s="1">
        <v>44136</v>
      </c>
      <c r="Y15" s="1">
        <v>44166</v>
      </c>
      <c r="Z15" s="1">
        <v>44197</v>
      </c>
      <c r="AA15" s="1">
        <v>44228</v>
      </c>
      <c r="AB15" s="1">
        <v>44256</v>
      </c>
      <c r="AC15" s="1">
        <v>44287</v>
      </c>
      <c r="AD15" s="1">
        <v>44317</v>
      </c>
      <c r="AE15" s="1">
        <v>44348</v>
      </c>
      <c r="AF15" s="1">
        <v>44378</v>
      </c>
      <c r="AG15" s="1">
        <v>44409</v>
      </c>
      <c r="AH15" s="1">
        <v>44440</v>
      </c>
      <c r="AI15" s="1">
        <v>44470</v>
      </c>
      <c r="AJ15" s="1">
        <v>44501</v>
      </c>
      <c r="AK15" s="1">
        <v>44531</v>
      </c>
      <c r="AL15" s="1">
        <v>44562</v>
      </c>
      <c r="AM15" s="1">
        <v>44593</v>
      </c>
      <c r="AN15" s="1">
        <v>44621</v>
      </c>
      <c r="AO15" s="1">
        <v>44652</v>
      </c>
      <c r="AP15" s="1">
        <v>44682</v>
      </c>
      <c r="AQ15" s="1">
        <v>44713</v>
      </c>
      <c r="AR15" s="1">
        <v>44743</v>
      </c>
      <c r="AS15" s="1">
        <v>44774</v>
      </c>
      <c r="AT15" s="1">
        <v>44805</v>
      </c>
      <c r="AU15" s="1">
        <v>44835</v>
      </c>
      <c r="AV15" s="1">
        <v>44866</v>
      </c>
      <c r="AW15" s="1">
        <v>44896</v>
      </c>
      <c r="AX15" s="1">
        <v>44927</v>
      </c>
      <c r="AY15" s="1">
        <v>44958</v>
      </c>
      <c r="AZ15" s="1">
        <v>44986</v>
      </c>
      <c r="BA15" s="1">
        <v>45017</v>
      </c>
      <c r="BB15" s="1">
        <v>45047</v>
      </c>
      <c r="BC15" s="1">
        <v>45078</v>
      </c>
      <c r="BD15" s="1">
        <v>45108</v>
      </c>
      <c r="BE15" s="1">
        <v>45139</v>
      </c>
      <c r="BF15" s="1">
        <v>45170</v>
      </c>
      <c r="BG15" s="1">
        <v>45200</v>
      </c>
      <c r="BH15" s="1">
        <v>45231</v>
      </c>
      <c r="BI15" s="1">
        <v>45261</v>
      </c>
      <c r="BJ15" s="1">
        <v>45292</v>
      </c>
      <c r="BK15" s="1">
        <v>45323</v>
      </c>
      <c r="BL15" s="1">
        <v>45352</v>
      </c>
      <c r="BM15" s="1">
        <v>45383</v>
      </c>
      <c r="BN15" s="1">
        <v>45413</v>
      </c>
      <c r="BO15" s="1">
        <v>45444</v>
      </c>
      <c r="BP15" s="1">
        <v>45474</v>
      </c>
      <c r="BQ15" s="1">
        <v>45505</v>
      </c>
      <c r="BR15" s="1">
        <v>45536</v>
      </c>
      <c r="BS15" s="1">
        <v>45566</v>
      </c>
      <c r="BT15" s="1">
        <v>45597</v>
      </c>
      <c r="BU15" s="1">
        <v>45627</v>
      </c>
    </row>
    <row r="16" spans="1:74" x14ac:dyDescent="0.2">
      <c r="A16" s="66" t="s">
        <v>182</v>
      </c>
      <c r="B16" s="63"/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63"/>
      <c r="N16" s="69"/>
      <c r="O16" s="69"/>
      <c r="P16" s="69"/>
      <c r="Q16" s="69"/>
      <c r="R16" s="69"/>
      <c r="S16" s="69"/>
      <c r="T16" s="69"/>
      <c r="U16" s="69"/>
      <c r="V16" s="69"/>
      <c r="W16" s="69"/>
      <c r="X16" s="69"/>
      <c r="Y16" s="69">
        <v>8781874.9882452935</v>
      </c>
      <c r="Z16" s="69">
        <v>8802738.5189667419</v>
      </c>
      <c r="AA16" s="69">
        <v>8802738.5189667419</v>
      </c>
      <c r="AB16" s="69">
        <v>8802738.5189667419</v>
      </c>
      <c r="AC16" s="69">
        <v>8802738.5189667419</v>
      </c>
      <c r="AD16" s="69">
        <v>8802738.5189667419</v>
      </c>
      <c r="AE16" s="69">
        <v>8802738.5189667419</v>
      </c>
      <c r="AF16" s="69">
        <v>8802738.5189667419</v>
      </c>
      <c r="AG16" s="69">
        <v>8802738.5189667419</v>
      </c>
      <c r="AH16" s="69">
        <v>8802738.5189667419</v>
      </c>
      <c r="AI16" s="69">
        <v>8802738.5189667419</v>
      </c>
      <c r="AJ16" s="69">
        <v>8802738.5189667419</v>
      </c>
      <c r="AK16" s="69">
        <v>8802738.5189667419</v>
      </c>
      <c r="AL16" s="69">
        <v>9297621.3306793757</v>
      </c>
      <c r="AM16" s="69">
        <v>9297621.3306793757</v>
      </c>
      <c r="AN16" s="69">
        <v>9297621.3306793757</v>
      </c>
      <c r="AO16" s="69">
        <v>9297621.3306793757</v>
      </c>
      <c r="AP16" s="69">
        <v>9297621.3306793757</v>
      </c>
      <c r="AQ16" s="69">
        <v>9297621.3306793757</v>
      </c>
      <c r="AR16" s="69">
        <v>9297621.3306793757</v>
      </c>
      <c r="AS16" s="69">
        <v>9297621.3306793757</v>
      </c>
      <c r="AT16" s="69">
        <v>9297621.3306793757</v>
      </c>
      <c r="AU16" s="69">
        <v>9297621.3306793757</v>
      </c>
      <c r="AV16" s="69">
        <v>9297621.3306793757</v>
      </c>
      <c r="AW16" s="69">
        <v>9297621.3306793757</v>
      </c>
      <c r="AX16" s="69">
        <v>10517720.283180913</v>
      </c>
      <c r="AY16" s="69">
        <v>10517720.283180913</v>
      </c>
      <c r="AZ16" s="69">
        <v>10517720.283180913</v>
      </c>
      <c r="BA16" s="69">
        <v>10517720.283180913</v>
      </c>
      <c r="BB16" s="69">
        <v>10517720.283180913</v>
      </c>
      <c r="BC16" s="69">
        <v>10517720.283180913</v>
      </c>
      <c r="BD16" s="69">
        <v>10517720.283180913</v>
      </c>
      <c r="BE16" s="69">
        <v>10517720.279999999</v>
      </c>
      <c r="BF16" s="69">
        <v>10517720.283180913</v>
      </c>
      <c r="BG16" s="69">
        <v>10517720.283180913</v>
      </c>
      <c r="BH16" s="69">
        <v>10517720.279290127</v>
      </c>
      <c r="BI16" s="69">
        <v>10517720.279290127</v>
      </c>
      <c r="BJ16" s="69">
        <v>11493298.713511355</v>
      </c>
      <c r="BK16" s="69">
        <v>11493298.713511355</v>
      </c>
      <c r="BL16" s="69">
        <v>11493298.713511355</v>
      </c>
      <c r="BM16" s="69">
        <v>11493298.713511355</v>
      </c>
      <c r="BN16" s="69">
        <v>11493298.713511355</v>
      </c>
      <c r="BO16" s="69">
        <v>11493298.713511355</v>
      </c>
      <c r="BP16" s="69">
        <v>11493298.713511355</v>
      </c>
      <c r="BQ16" s="69">
        <v>11493298.713511355</v>
      </c>
      <c r="BR16" s="69">
        <v>11493298.713511355</v>
      </c>
      <c r="BS16" s="69">
        <v>11493298.713511355</v>
      </c>
      <c r="BT16" s="69">
        <v>11493298.713511355</v>
      </c>
      <c r="BU16" s="69">
        <v>11493298.713511355</v>
      </c>
    </row>
    <row r="17" spans="1:73" x14ac:dyDescent="0.2">
      <c r="A17" s="66" t="s">
        <v>183</v>
      </c>
      <c r="B17" s="63"/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63"/>
      <c r="N17" s="69"/>
      <c r="O17" s="69"/>
      <c r="P17" s="69"/>
      <c r="Q17" s="69"/>
      <c r="R17" s="69"/>
      <c r="S17" s="69"/>
      <c r="T17" s="69"/>
      <c r="U17" s="69"/>
      <c r="V17" s="69"/>
      <c r="W17" s="69"/>
      <c r="X17" s="69"/>
      <c r="Y17" s="69">
        <v>18362927</v>
      </c>
      <c r="Z17" s="69">
        <v>18658570.124699999</v>
      </c>
      <c r="AA17" s="69">
        <v>18658570.124699999</v>
      </c>
      <c r="AB17" s="69">
        <v>18658570.124699999</v>
      </c>
      <c r="AC17" s="69">
        <v>18658570.124699999</v>
      </c>
      <c r="AD17" s="69">
        <v>18658570.124699999</v>
      </c>
      <c r="AE17" s="69">
        <v>18658570.124699999</v>
      </c>
      <c r="AF17" s="69">
        <v>18658570.124699999</v>
      </c>
      <c r="AG17" s="69">
        <v>18658570.124699999</v>
      </c>
      <c r="AH17" s="69">
        <v>18658570.124699999</v>
      </c>
      <c r="AI17" s="69">
        <v>18658570.124699999</v>
      </c>
      <c r="AJ17" s="69">
        <v>18658570.124699999</v>
      </c>
      <c r="AK17" s="69">
        <v>18658570.124699999</v>
      </c>
      <c r="AL17" s="69">
        <v>19707539.786351692</v>
      </c>
      <c r="AM17" s="69">
        <v>19707539.786351692</v>
      </c>
      <c r="AN17" s="69">
        <v>19707539.786351692</v>
      </c>
      <c r="AO17" s="69">
        <v>19707539.786351692</v>
      </c>
      <c r="AP17" s="69">
        <v>19707539.786351692</v>
      </c>
      <c r="AQ17" s="69">
        <v>19707539.786351692</v>
      </c>
      <c r="AR17" s="69">
        <v>19707539.786351692</v>
      </c>
      <c r="AS17" s="69">
        <v>19707539.786351692</v>
      </c>
      <c r="AT17" s="69">
        <v>19707539.786351692</v>
      </c>
      <c r="AU17" s="69">
        <v>19707539.786351692</v>
      </c>
      <c r="AV17" s="69">
        <v>19707539.786351692</v>
      </c>
      <c r="AW17" s="69">
        <v>19707539.786351692</v>
      </c>
      <c r="AX17" s="69">
        <v>22293701.105953757</v>
      </c>
      <c r="AY17" s="69">
        <v>22293701.105953757</v>
      </c>
      <c r="AZ17" s="69">
        <v>22293701.105953757</v>
      </c>
      <c r="BA17" s="69">
        <v>22293701.105953757</v>
      </c>
      <c r="BB17" s="69">
        <v>22293701.105953757</v>
      </c>
      <c r="BC17" s="69">
        <v>22293701.105953757</v>
      </c>
      <c r="BD17" s="69">
        <v>22293701.105953757</v>
      </c>
      <c r="BE17" s="69">
        <v>22293701.109999999</v>
      </c>
      <c r="BF17" s="69">
        <v>22293701.105953757</v>
      </c>
      <c r="BG17" s="69">
        <v>22293701.105953757</v>
      </c>
      <c r="BH17" s="69">
        <v>22293701.10747005</v>
      </c>
      <c r="BI17" s="69">
        <v>22293701.10747005</v>
      </c>
      <c r="BJ17" s="69">
        <v>24361568.805211261</v>
      </c>
      <c r="BK17" s="69">
        <v>24361568.805211261</v>
      </c>
      <c r="BL17" s="69">
        <v>24361568.805211261</v>
      </c>
      <c r="BM17" s="69">
        <v>24361568.805211261</v>
      </c>
      <c r="BN17" s="69">
        <v>24361568.805211261</v>
      </c>
      <c r="BO17" s="69">
        <v>24361568.805211261</v>
      </c>
      <c r="BP17" s="69">
        <v>24361568.805211261</v>
      </c>
      <c r="BQ17" s="69">
        <v>24361568.805211261</v>
      </c>
      <c r="BR17" s="69">
        <v>24361568.805211261</v>
      </c>
      <c r="BS17" s="69">
        <v>24361568.805211261</v>
      </c>
      <c r="BT17" s="69">
        <v>24361568.805211261</v>
      </c>
      <c r="BU17" s="69">
        <v>24361568.805211261</v>
      </c>
    </row>
    <row r="18" spans="1:73" x14ac:dyDescent="0.2">
      <c r="A18" s="66" t="s">
        <v>184</v>
      </c>
      <c r="B18" s="63"/>
      <c r="C18" s="63"/>
      <c r="D18" s="63"/>
      <c r="E18" s="63"/>
      <c r="F18" s="63"/>
      <c r="G18" s="63"/>
      <c r="H18" s="63"/>
      <c r="I18" s="63"/>
      <c r="J18" s="63"/>
      <c r="K18" s="63"/>
      <c r="L18" s="63"/>
      <c r="M18" s="63"/>
      <c r="N18" s="69"/>
      <c r="O18" s="69"/>
      <c r="P18" s="69"/>
      <c r="Q18" s="69"/>
      <c r="R18" s="69"/>
      <c r="S18" s="69"/>
      <c r="T18" s="69"/>
      <c r="U18" s="69"/>
      <c r="V18" s="69"/>
      <c r="W18" s="69"/>
      <c r="X18" s="69"/>
      <c r="Y18" s="69">
        <v>15672111</v>
      </c>
      <c r="Z18" s="69">
        <v>15924431.9871</v>
      </c>
      <c r="AA18" s="69">
        <v>15924431.9871</v>
      </c>
      <c r="AB18" s="69">
        <v>15924431.9871</v>
      </c>
      <c r="AC18" s="69">
        <v>15924431.9871</v>
      </c>
      <c r="AD18" s="69">
        <v>15924431.9871</v>
      </c>
      <c r="AE18" s="69">
        <v>15924431.9871</v>
      </c>
      <c r="AF18" s="69">
        <v>15924431.9871</v>
      </c>
      <c r="AG18" s="69">
        <v>15924431.9871</v>
      </c>
      <c r="AH18" s="69">
        <v>15924431.9871</v>
      </c>
      <c r="AI18" s="69">
        <v>15924431.9871</v>
      </c>
      <c r="AJ18" s="69">
        <v>15924431.9871</v>
      </c>
      <c r="AK18" s="69">
        <v>15924431.9871</v>
      </c>
      <c r="AL18" s="69">
        <v>16819690.622775987</v>
      </c>
      <c r="AM18" s="69">
        <v>16819690.622775987</v>
      </c>
      <c r="AN18" s="69">
        <v>16819690.622775987</v>
      </c>
      <c r="AO18" s="69">
        <v>16819690.622775987</v>
      </c>
      <c r="AP18" s="69">
        <v>16819690.622775987</v>
      </c>
      <c r="AQ18" s="69">
        <v>16819690.622775987</v>
      </c>
      <c r="AR18" s="69">
        <v>16819690.622775987</v>
      </c>
      <c r="AS18" s="69">
        <v>16819690.622775987</v>
      </c>
      <c r="AT18" s="69">
        <v>16819690.622775987</v>
      </c>
      <c r="AU18" s="69">
        <v>16819690.622775987</v>
      </c>
      <c r="AV18" s="69">
        <v>16819690.622775987</v>
      </c>
      <c r="AW18" s="69">
        <v>16819690.622775987</v>
      </c>
      <c r="AX18" s="69">
        <v>19026888.160767071</v>
      </c>
      <c r="AY18" s="69">
        <v>19026888.160767071</v>
      </c>
      <c r="AZ18" s="69">
        <v>19026888.160767071</v>
      </c>
      <c r="BA18" s="69">
        <v>19026888.160767071</v>
      </c>
      <c r="BB18" s="69">
        <v>19026888.160767071</v>
      </c>
      <c r="BC18" s="69">
        <v>19026888.160767071</v>
      </c>
      <c r="BD18" s="69">
        <v>19026888.160767071</v>
      </c>
      <c r="BE18" s="69">
        <v>19026888.16</v>
      </c>
      <c r="BF18" s="69">
        <v>19026888.160767071</v>
      </c>
      <c r="BG18" s="69">
        <v>19026888.160767071</v>
      </c>
      <c r="BH18" s="69">
        <v>19026888.162061177</v>
      </c>
      <c r="BI18" s="69">
        <v>19026888.162061177</v>
      </c>
      <c r="BJ18" s="69">
        <v>20791740.360859044</v>
      </c>
      <c r="BK18" s="69">
        <v>20791740.360859044</v>
      </c>
      <c r="BL18" s="69">
        <v>20791740.360859044</v>
      </c>
      <c r="BM18" s="69">
        <v>20791740.360859044</v>
      </c>
      <c r="BN18" s="69">
        <v>20791740.360859044</v>
      </c>
      <c r="BO18" s="69">
        <v>20791740.360859044</v>
      </c>
      <c r="BP18" s="69">
        <v>20791740.360859044</v>
      </c>
      <c r="BQ18" s="69">
        <v>20791740.360859044</v>
      </c>
      <c r="BR18" s="69">
        <v>20791740.360859044</v>
      </c>
      <c r="BS18" s="69">
        <v>20791740.360859044</v>
      </c>
      <c r="BT18" s="69">
        <v>20791740.360859044</v>
      </c>
      <c r="BU18" s="69">
        <v>20791740.360859044</v>
      </c>
    </row>
    <row r="19" spans="1:73" x14ac:dyDescent="0.2">
      <c r="A19" s="66" t="s">
        <v>185</v>
      </c>
      <c r="B19" s="63"/>
      <c r="C19" s="63"/>
      <c r="D19" s="63"/>
      <c r="E19" s="63"/>
      <c r="F19" s="63"/>
      <c r="G19" s="63"/>
      <c r="H19" s="63"/>
      <c r="I19" s="63"/>
      <c r="J19" s="63"/>
      <c r="K19" s="63"/>
      <c r="L19" s="63"/>
      <c r="M19" s="63"/>
      <c r="N19" s="69"/>
      <c r="O19" s="69"/>
      <c r="P19" s="69"/>
      <c r="Q19" s="69"/>
      <c r="R19" s="69"/>
      <c r="S19" s="69"/>
      <c r="T19" s="69"/>
      <c r="U19" s="69"/>
      <c r="V19" s="69"/>
      <c r="W19" s="69"/>
      <c r="X19" s="69"/>
      <c r="Y19" s="69">
        <v>8129196.0611185003</v>
      </c>
      <c r="Z19" s="69">
        <v>8148508.9905315069</v>
      </c>
      <c r="AA19" s="69">
        <v>8148508.9905315069</v>
      </c>
      <c r="AB19" s="69">
        <v>8148508.9905315069</v>
      </c>
      <c r="AC19" s="69">
        <v>8148508.9905315069</v>
      </c>
      <c r="AD19" s="69">
        <v>8148508.9905315069</v>
      </c>
      <c r="AE19" s="69">
        <v>8148508.9905315069</v>
      </c>
      <c r="AF19" s="69">
        <v>8148508.9905315069</v>
      </c>
      <c r="AG19" s="69">
        <v>8148508.9905315069</v>
      </c>
      <c r="AH19" s="69">
        <v>8148508.9905315069</v>
      </c>
      <c r="AI19" s="69">
        <v>8148508.9905315069</v>
      </c>
      <c r="AJ19" s="69">
        <v>8148508.9905315069</v>
      </c>
      <c r="AK19" s="69">
        <v>8148508.9905315069</v>
      </c>
      <c r="AL19" s="69">
        <v>8606611.5493898876</v>
      </c>
      <c r="AM19" s="69">
        <v>8606611.5493898876</v>
      </c>
      <c r="AN19" s="69">
        <v>8606611.5493898876</v>
      </c>
      <c r="AO19" s="69">
        <v>8606611.5493898876</v>
      </c>
      <c r="AP19" s="69">
        <v>8606611.5493898876</v>
      </c>
      <c r="AQ19" s="69">
        <v>8606611.5493898876</v>
      </c>
      <c r="AR19" s="69">
        <v>8606611.5493898876</v>
      </c>
      <c r="AS19" s="69">
        <v>8606611.5493898876</v>
      </c>
      <c r="AT19" s="69">
        <v>8606611.5493898876</v>
      </c>
      <c r="AU19" s="69">
        <v>8606611.5493898876</v>
      </c>
      <c r="AV19" s="69">
        <v>8606611.5493898876</v>
      </c>
      <c r="AW19" s="69">
        <v>8606611.5493898876</v>
      </c>
      <c r="AX19" s="69">
        <v>9736031.3614603523</v>
      </c>
      <c r="AY19" s="69">
        <v>9736031.3614603523</v>
      </c>
      <c r="AZ19" s="69">
        <v>9736031.3614603523</v>
      </c>
      <c r="BA19" s="69">
        <v>9736031.3614603523</v>
      </c>
      <c r="BB19" s="69">
        <v>9736031.3614603523</v>
      </c>
      <c r="BC19" s="69">
        <v>9736031.3614603523</v>
      </c>
      <c r="BD19" s="69">
        <v>9736031.3614603523</v>
      </c>
      <c r="BE19" s="69">
        <v>9736031.3599999994</v>
      </c>
      <c r="BF19" s="69">
        <v>9736031.3614603523</v>
      </c>
      <c r="BG19" s="69">
        <v>9736031.3614603523</v>
      </c>
      <c r="BH19" s="69">
        <v>9736031.3621225432</v>
      </c>
      <c r="BI19" s="69">
        <v>9736031.3621225432</v>
      </c>
      <c r="BJ19" s="69">
        <v>10639103.699051945</v>
      </c>
      <c r="BK19" s="69">
        <v>10639103.699051945</v>
      </c>
      <c r="BL19" s="69">
        <v>10639103.699051945</v>
      </c>
      <c r="BM19" s="69">
        <v>10639103.699051945</v>
      </c>
      <c r="BN19" s="69">
        <v>10639103.699051945</v>
      </c>
      <c r="BO19" s="69">
        <v>10639103.699051945</v>
      </c>
      <c r="BP19" s="69">
        <v>10639103.699051945</v>
      </c>
      <c r="BQ19" s="69">
        <v>10639103.699051945</v>
      </c>
      <c r="BR19" s="69">
        <v>10639103.699051945</v>
      </c>
      <c r="BS19" s="69">
        <v>10639103.699051945</v>
      </c>
      <c r="BT19" s="69">
        <v>10639103.699051945</v>
      </c>
      <c r="BU19" s="69">
        <v>10639103.699051945</v>
      </c>
    </row>
    <row r="20" spans="1:73" x14ac:dyDescent="0.2">
      <c r="A20" s="66" t="s">
        <v>52</v>
      </c>
      <c r="B20" s="63">
        <v>7051308.5800000001</v>
      </c>
      <c r="C20" s="63">
        <v>7051308.5800000001</v>
      </c>
      <c r="D20" s="63">
        <v>7051308.5800000001</v>
      </c>
      <c r="E20" s="63">
        <v>7051308.5800000001</v>
      </c>
      <c r="F20" s="63">
        <v>7051308.5800000001</v>
      </c>
      <c r="G20" s="63">
        <v>7051308.5800000001</v>
      </c>
      <c r="H20" s="63">
        <v>7051308.5800000001</v>
      </c>
      <c r="I20" s="63">
        <v>7051308.5800000001</v>
      </c>
      <c r="J20" s="63">
        <v>7051308.5800000001</v>
      </c>
      <c r="K20" s="63">
        <v>7051308.5800000001</v>
      </c>
      <c r="L20" s="63">
        <v>7051308.5800000001</v>
      </c>
      <c r="M20" s="63">
        <v>7051308.5800000001</v>
      </c>
      <c r="N20" s="69">
        <v>7319540.8097395999</v>
      </c>
      <c r="O20" s="69">
        <v>7319540.8097395999</v>
      </c>
      <c r="P20" s="69">
        <v>7319540.8097395999</v>
      </c>
      <c r="Q20" s="69">
        <v>7319540.8097395999</v>
      </c>
      <c r="R20" s="69">
        <v>7319540.8097395999</v>
      </c>
      <c r="S20" s="69">
        <v>7319540.8097395999</v>
      </c>
      <c r="T20" s="69">
        <v>7319540.8097395999</v>
      </c>
      <c r="U20" s="69">
        <v>7319540.8097395999</v>
      </c>
      <c r="V20" s="69">
        <v>7319540.8097395999</v>
      </c>
      <c r="W20" s="69">
        <v>7319540.8097395999</v>
      </c>
      <c r="X20" s="69">
        <v>7319540.8097395999</v>
      </c>
      <c r="Y20" s="69">
        <v>7319540.8097395999</v>
      </c>
      <c r="Z20" s="69">
        <v>7437385.4167764075</v>
      </c>
      <c r="AA20" s="69">
        <v>7437385.4167764075</v>
      </c>
      <c r="AB20" s="69">
        <v>7437385.4167764075</v>
      </c>
      <c r="AC20" s="69">
        <v>7437385.4167764075</v>
      </c>
      <c r="AD20" s="69">
        <v>7437385.4167764075</v>
      </c>
      <c r="AE20" s="69">
        <v>7437385.4167764075</v>
      </c>
      <c r="AF20" s="69">
        <v>7437385.4167764075</v>
      </c>
      <c r="AG20" s="69">
        <v>7437385.4167764075</v>
      </c>
      <c r="AH20" s="69">
        <v>7437385.4167764075</v>
      </c>
      <c r="AI20" s="69">
        <v>7437385.4167764075</v>
      </c>
      <c r="AJ20" s="69">
        <v>7437385.4167764075</v>
      </c>
      <c r="AK20" s="69">
        <v>7437385.4167764075</v>
      </c>
      <c r="AL20" s="69">
        <v>7855509.1857506186</v>
      </c>
      <c r="AM20" s="69">
        <v>7855509.1857506186</v>
      </c>
      <c r="AN20" s="69">
        <v>7855509.1857506186</v>
      </c>
      <c r="AO20" s="69">
        <v>7855509.1857506186</v>
      </c>
      <c r="AP20" s="69">
        <v>7855509.1857506186</v>
      </c>
      <c r="AQ20" s="69">
        <v>7855509.1857506186</v>
      </c>
      <c r="AR20" s="69">
        <v>7855509.1857506186</v>
      </c>
      <c r="AS20" s="69">
        <v>7855509.1857506186</v>
      </c>
      <c r="AT20" s="69">
        <v>7855509.1857506186</v>
      </c>
      <c r="AU20" s="69">
        <v>7855509.1857506186</v>
      </c>
      <c r="AV20" s="69">
        <v>7855509.1857506186</v>
      </c>
      <c r="AW20" s="69">
        <v>7855509.1857506186</v>
      </c>
      <c r="AX20" s="69">
        <v>489538.42869262595</v>
      </c>
      <c r="AY20" s="69">
        <v>489538.42869262595</v>
      </c>
      <c r="AZ20" s="69">
        <v>489538.42869262595</v>
      </c>
      <c r="BA20" s="69">
        <v>489538.42869262595</v>
      </c>
      <c r="BB20" s="69">
        <v>489538.42869262595</v>
      </c>
      <c r="BC20" s="69">
        <v>489538.42869262595</v>
      </c>
      <c r="BD20" s="69">
        <v>489538.42869262595</v>
      </c>
      <c r="BE20" s="69">
        <v>489538.43</v>
      </c>
      <c r="BF20" s="69">
        <v>489538.42869262595</v>
      </c>
      <c r="BG20" s="69">
        <v>489538.42869262595</v>
      </c>
      <c r="BH20" s="69">
        <v>489538.42869262595</v>
      </c>
      <c r="BI20" s="69">
        <v>489538.42869262595</v>
      </c>
      <c r="BJ20" s="69">
        <v>534945.90493968455</v>
      </c>
      <c r="BK20" s="69">
        <v>534945.90493968455</v>
      </c>
      <c r="BL20" s="69">
        <v>534945.90493968455</v>
      </c>
      <c r="BM20" s="69">
        <v>534945.90493968455</v>
      </c>
      <c r="BN20" s="69">
        <v>534945.90493968455</v>
      </c>
      <c r="BO20" s="69">
        <v>534945.90493968455</v>
      </c>
      <c r="BP20" s="69">
        <v>534945.90493968455</v>
      </c>
      <c r="BQ20" s="69">
        <v>534945.90493968455</v>
      </c>
      <c r="BR20" s="69">
        <v>534945.90493968455</v>
      </c>
      <c r="BS20" s="69">
        <v>534945.90493968455</v>
      </c>
      <c r="BT20" s="69">
        <v>534945.90493968455</v>
      </c>
      <c r="BU20" s="69">
        <v>534945.90493968455</v>
      </c>
    </row>
    <row r="21" spans="1:73" x14ac:dyDescent="0.2">
      <c r="A21" s="66" t="s">
        <v>53</v>
      </c>
      <c r="B21" s="63">
        <v>9229463.0067256875</v>
      </c>
      <c r="C21" s="63">
        <v>9229463.0067256875</v>
      </c>
      <c r="D21" s="63">
        <v>9229463.0067256875</v>
      </c>
      <c r="E21" s="63">
        <v>9229463.0067256875</v>
      </c>
      <c r="F21" s="63">
        <v>9229463.0067256875</v>
      </c>
      <c r="G21" s="63">
        <v>9229463.0067256875</v>
      </c>
      <c r="H21" s="63">
        <v>9229463.0067256875</v>
      </c>
      <c r="I21" s="63">
        <v>9229463.0067256875</v>
      </c>
      <c r="J21" s="63">
        <v>9229463.0067256875</v>
      </c>
      <c r="K21" s="63">
        <v>9229463.0067256875</v>
      </c>
      <c r="L21" s="63">
        <v>9229463.0067256875</v>
      </c>
      <c r="M21" s="63">
        <v>9229463.0067256875</v>
      </c>
      <c r="N21" s="69">
        <v>9580552.3721661493</v>
      </c>
      <c r="O21" s="69">
        <v>9580552.3721661493</v>
      </c>
      <c r="P21" s="69">
        <v>9580552.3721661493</v>
      </c>
      <c r="Q21" s="69">
        <v>9580552.3721661493</v>
      </c>
      <c r="R21" s="69">
        <v>9580552.3721661493</v>
      </c>
      <c r="S21" s="69">
        <v>9580552.3721661493</v>
      </c>
      <c r="T21" s="69">
        <v>9580552.3721661493</v>
      </c>
      <c r="U21" s="69">
        <v>9580552.3721661493</v>
      </c>
      <c r="V21" s="69">
        <v>9580552.3721661493</v>
      </c>
      <c r="W21" s="69">
        <v>9580552.3721661493</v>
      </c>
      <c r="X21" s="69">
        <v>9580552.3721661493</v>
      </c>
      <c r="Y21" s="69">
        <v>9580552.3721661493</v>
      </c>
      <c r="Z21" s="69">
        <v>9734799.2653580252</v>
      </c>
      <c r="AA21" s="69">
        <v>9734799.2653580252</v>
      </c>
      <c r="AB21" s="69">
        <v>9734799.2653580252</v>
      </c>
      <c r="AC21" s="69">
        <v>9734799.2653580252</v>
      </c>
      <c r="AD21" s="69">
        <v>9734799.2653580252</v>
      </c>
      <c r="AE21" s="69">
        <v>9734799.2653580252</v>
      </c>
      <c r="AF21" s="69">
        <v>9734799.2653580252</v>
      </c>
      <c r="AG21" s="69">
        <v>9734799.2653580252</v>
      </c>
      <c r="AH21" s="69">
        <v>9734799.2653580252</v>
      </c>
      <c r="AI21" s="69">
        <v>9734799.2653580252</v>
      </c>
      <c r="AJ21" s="69">
        <v>9734799.2653580252</v>
      </c>
      <c r="AK21" s="69">
        <v>9734799.2653580252</v>
      </c>
      <c r="AL21" s="69">
        <v>10282081.77539945</v>
      </c>
      <c r="AM21" s="69">
        <v>10282081.77539945</v>
      </c>
      <c r="AN21" s="69">
        <v>10282081.77539945</v>
      </c>
      <c r="AO21" s="69">
        <v>10282081.77539945</v>
      </c>
      <c r="AP21" s="69">
        <v>10282081.77539945</v>
      </c>
      <c r="AQ21" s="69">
        <v>10282081.77539945</v>
      </c>
      <c r="AR21" s="69">
        <v>10282081.77539945</v>
      </c>
      <c r="AS21" s="69">
        <v>10282081.77539945</v>
      </c>
      <c r="AT21" s="69">
        <v>10282081.77539945</v>
      </c>
      <c r="AU21" s="69">
        <v>10282081.77539945</v>
      </c>
      <c r="AV21" s="69">
        <v>10282081.77539945</v>
      </c>
      <c r="AW21" s="69">
        <v>10282081.77539945</v>
      </c>
      <c r="AX21" s="69">
        <v>11631368.518483378</v>
      </c>
      <c r="AY21" s="69">
        <v>11631368.518483378</v>
      </c>
      <c r="AZ21" s="69">
        <v>11631368.518483378</v>
      </c>
      <c r="BA21" s="69">
        <v>11631368.518483378</v>
      </c>
      <c r="BB21" s="69">
        <v>11631368.518483378</v>
      </c>
      <c r="BC21" s="69">
        <v>11631368.518483378</v>
      </c>
      <c r="BD21" s="69">
        <v>11631368.518483378</v>
      </c>
      <c r="BE21" s="69">
        <v>11631368.52</v>
      </c>
      <c r="BF21" s="69">
        <v>11631368.52</v>
      </c>
      <c r="BG21" s="69">
        <v>11631368.518483378</v>
      </c>
      <c r="BH21" s="69">
        <v>11631368.518483378</v>
      </c>
      <c r="BI21" s="69">
        <v>11631368.518483378</v>
      </c>
      <c r="BJ21" s="69">
        <v>12710244.167852743</v>
      </c>
      <c r="BK21" s="69">
        <v>12710244.167852743</v>
      </c>
      <c r="BL21" s="69">
        <v>12710244.167852743</v>
      </c>
      <c r="BM21" s="69">
        <v>12710244.167852743</v>
      </c>
      <c r="BN21" s="69">
        <v>12710244.167852743</v>
      </c>
      <c r="BO21" s="69">
        <v>12710244.167852743</v>
      </c>
      <c r="BP21" s="69">
        <v>12710244.167852743</v>
      </c>
      <c r="BQ21" s="69">
        <v>12710244.167852743</v>
      </c>
      <c r="BR21" s="69">
        <v>12710244.167852743</v>
      </c>
      <c r="BS21" s="69">
        <v>12710244.167852743</v>
      </c>
      <c r="BT21" s="69">
        <v>12710244.167852743</v>
      </c>
      <c r="BU21" s="69">
        <v>12710244.167852743</v>
      </c>
    </row>
    <row r="22" spans="1:73" x14ac:dyDescent="0.2">
      <c r="A22" s="66" t="s">
        <v>54</v>
      </c>
      <c r="B22" s="63">
        <v>7084931.7915809406</v>
      </c>
      <c r="C22" s="63">
        <v>7084931.7915809406</v>
      </c>
      <c r="D22" s="63">
        <v>7084931.7915809406</v>
      </c>
      <c r="E22" s="63">
        <v>7084931.7915809406</v>
      </c>
      <c r="F22" s="63">
        <v>7084931.7915809406</v>
      </c>
      <c r="G22" s="63">
        <v>7084931.7915809406</v>
      </c>
      <c r="H22" s="63">
        <v>7084931.7915809397</v>
      </c>
      <c r="I22" s="63">
        <v>7084931.7915809397</v>
      </c>
      <c r="J22" s="63">
        <v>7084931.7915809406</v>
      </c>
      <c r="K22" s="63">
        <v>7084931.7915809406</v>
      </c>
      <c r="L22" s="63">
        <v>7084931.7915809406</v>
      </c>
      <c r="M22" s="63">
        <v>7084931.7915809406</v>
      </c>
      <c r="N22" s="69">
        <v>7354443.0518874675</v>
      </c>
      <c r="O22" s="69">
        <v>7354443.0518874675</v>
      </c>
      <c r="P22" s="69">
        <v>7354443.0518874675</v>
      </c>
      <c r="Q22" s="69">
        <v>7354443.0518874675</v>
      </c>
      <c r="R22" s="69">
        <v>7354443.0518874675</v>
      </c>
      <c r="S22" s="69">
        <v>7354443.0518874675</v>
      </c>
      <c r="T22" s="69">
        <v>7354443.0518874675</v>
      </c>
      <c r="U22" s="69">
        <v>7354443.0518874675</v>
      </c>
      <c r="V22" s="69">
        <v>7354443.0518874675</v>
      </c>
      <c r="W22" s="69">
        <v>7354443.0518874675</v>
      </c>
      <c r="X22" s="69">
        <v>7354443.0518874675</v>
      </c>
      <c r="Y22" s="69">
        <v>7354443.0518874675</v>
      </c>
      <c r="Z22" s="69">
        <v>7472849.5850228556</v>
      </c>
      <c r="AA22" s="69">
        <v>7472849.5850228556</v>
      </c>
      <c r="AB22" s="69">
        <v>7472849.5850228556</v>
      </c>
      <c r="AC22" s="69">
        <v>7472849.5850228556</v>
      </c>
      <c r="AD22" s="69">
        <v>7472849.5850228556</v>
      </c>
      <c r="AE22" s="69">
        <v>7472849.5850228556</v>
      </c>
      <c r="AF22" s="69">
        <v>7472849.5850228556</v>
      </c>
      <c r="AG22" s="69">
        <v>7472849.5850228556</v>
      </c>
      <c r="AH22" s="69">
        <v>7472849.5850228556</v>
      </c>
      <c r="AI22" s="69">
        <v>7472849.5850228556</v>
      </c>
      <c r="AJ22" s="69">
        <v>7472849.5850228556</v>
      </c>
      <c r="AK22" s="69">
        <v>7472849.5850228556</v>
      </c>
      <c r="AL22" s="69">
        <v>7892967.1207389776</v>
      </c>
      <c r="AM22" s="69">
        <v>7892967.1207389776</v>
      </c>
      <c r="AN22" s="69">
        <v>7892967.1207389776</v>
      </c>
      <c r="AO22" s="69">
        <v>7892967.1207389776</v>
      </c>
      <c r="AP22" s="69">
        <v>7892967.1207389776</v>
      </c>
      <c r="AQ22" s="69">
        <v>7892967.1207389776</v>
      </c>
      <c r="AR22" s="69">
        <v>7892967.1207389776</v>
      </c>
      <c r="AS22" s="69">
        <v>7892967.1207389776</v>
      </c>
      <c r="AT22" s="69">
        <v>7892967.1207389776</v>
      </c>
      <c r="AU22" s="69">
        <v>7892967.1207389776</v>
      </c>
      <c r="AV22" s="69">
        <v>7892967.1207389776</v>
      </c>
      <c r="AW22" s="69">
        <v>7892967.1207389776</v>
      </c>
      <c r="AX22" s="69">
        <v>8886364.0880980138</v>
      </c>
      <c r="AY22" s="69">
        <v>8886364.0880980138</v>
      </c>
      <c r="AZ22" s="69">
        <v>8886364.0880980138</v>
      </c>
      <c r="BA22" s="69">
        <v>8886364.0880980138</v>
      </c>
      <c r="BB22" s="69">
        <v>8886364.0880980138</v>
      </c>
      <c r="BC22" s="69">
        <v>8886364.0880980138</v>
      </c>
      <c r="BD22" s="69">
        <v>8886364.0880980138</v>
      </c>
      <c r="BE22" s="69">
        <v>8928737.5199999996</v>
      </c>
      <c r="BF22" s="69">
        <v>8928737.5199999996</v>
      </c>
      <c r="BG22" s="69">
        <v>8886364.0880980138</v>
      </c>
      <c r="BH22" s="69">
        <v>8886364.0880980138</v>
      </c>
      <c r="BI22" s="69">
        <v>8886364.0880980138</v>
      </c>
      <c r="BJ22" s="69">
        <v>9710624.9487907365</v>
      </c>
      <c r="BK22" s="69">
        <v>9710624.9487907365</v>
      </c>
      <c r="BL22" s="69">
        <v>9710624.9487907365</v>
      </c>
      <c r="BM22" s="69">
        <v>9710624.9487907365</v>
      </c>
      <c r="BN22" s="69">
        <v>9710624.9487907365</v>
      </c>
      <c r="BO22" s="69">
        <v>9710624.9487907365</v>
      </c>
      <c r="BP22" s="69">
        <v>9710624.9487907365</v>
      </c>
      <c r="BQ22" s="69">
        <v>9710624.9487907365</v>
      </c>
      <c r="BR22" s="69">
        <v>9710624.9487907365</v>
      </c>
      <c r="BS22" s="69">
        <v>9710624.9487907365</v>
      </c>
      <c r="BT22" s="69">
        <v>9710624.9487907365</v>
      </c>
      <c r="BU22" s="69">
        <v>9710624.9487907365</v>
      </c>
    </row>
    <row r="23" spans="1:73" x14ac:dyDescent="0.2">
      <c r="A23" s="66" t="s">
        <v>55</v>
      </c>
      <c r="B23" s="63">
        <v>3135233.9891157551</v>
      </c>
      <c r="C23" s="63">
        <v>3135233.9891157551</v>
      </c>
      <c r="D23" s="63">
        <v>3135233.9891157551</v>
      </c>
      <c r="E23" s="63">
        <v>3135233.9891157551</v>
      </c>
      <c r="F23" s="63">
        <v>3135233.9891157551</v>
      </c>
      <c r="G23" s="63">
        <v>3135233.9891157551</v>
      </c>
      <c r="H23" s="63">
        <v>3135233.9891157551</v>
      </c>
      <c r="I23" s="63">
        <v>3135233.9891157551</v>
      </c>
      <c r="J23" s="63">
        <v>3135233.9891157551</v>
      </c>
      <c r="K23" s="63">
        <v>3135233.9891157551</v>
      </c>
      <c r="L23" s="63">
        <v>3135233.9891157551</v>
      </c>
      <c r="M23" s="63">
        <v>3135233.9891157551</v>
      </c>
      <c r="N23" s="69">
        <v>3254498.4913889514</v>
      </c>
      <c r="O23" s="69">
        <v>3254498.4913889514</v>
      </c>
      <c r="P23" s="69">
        <v>3254498.4913889514</v>
      </c>
      <c r="Q23" s="69">
        <v>3254498.4913889514</v>
      </c>
      <c r="R23" s="69">
        <v>3254498.4913889514</v>
      </c>
      <c r="S23" s="69">
        <v>3254498.4913889514</v>
      </c>
      <c r="T23" s="69">
        <v>3254498.4913889514</v>
      </c>
      <c r="U23" s="69">
        <v>3254498.4913889514</v>
      </c>
      <c r="V23" s="69">
        <v>3254498.4913889514</v>
      </c>
      <c r="W23" s="69">
        <v>3254498.4913889514</v>
      </c>
      <c r="X23" s="69">
        <v>3254498.4913889514</v>
      </c>
      <c r="Y23" s="69">
        <v>3254498.4913889514</v>
      </c>
      <c r="Z23" s="69">
        <v>3306895.9171003136</v>
      </c>
      <c r="AA23" s="69">
        <v>3306895.9171003136</v>
      </c>
      <c r="AB23" s="69">
        <v>3306895.9171003136</v>
      </c>
      <c r="AC23" s="69">
        <v>3306895.9171003136</v>
      </c>
      <c r="AD23" s="69">
        <v>3306895.9171003136</v>
      </c>
      <c r="AE23" s="69">
        <v>3306895.9171003136</v>
      </c>
      <c r="AF23" s="69">
        <v>3306895.9171003136</v>
      </c>
      <c r="AG23" s="69">
        <v>3306895.9171003136</v>
      </c>
      <c r="AH23" s="69">
        <v>3306895.9171003136</v>
      </c>
      <c r="AI23" s="69">
        <v>3306895.9171003136</v>
      </c>
      <c r="AJ23" s="69">
        <v>3306895.9171003136</v>
      </c>
      <c r="AK23" s="69">
        <v>3306895.9171003136</v>
      </c>
      <c r="AL23" s="69">
        <v>3492806.9203602085</v>
      </c>
      <c r="AM23" s="69">
        <v>3492806.9203602085</v>
      </c>
      <c r="AN23" s="69">
        <v>3492806.9203602085</v>
      </c>
      <c r="AO23" s="69">
        <v>3492806.9203602085</v>
      </c>
      <c r="AP23" s="69">
        <v>3492806.9203602085</v>
      </c>
      <c r="AQ23" s="69">
        <v>3492806.9203602085</v>
      </c>
      <c r="AR23" s="69">
        <v>3492806.9203602085</v>
      </c>
      <c r="AS23" s="69">
        <v>3492806.9203602085</v>
      </c>
      <c r="AT23" s="69">
        <v>3492806.9203602085</v>
      </c>
      <c r="AU23" s="69">
        <v>3492806.9203602085</v>
      </c>
      <c r="AV23" s="69">
        <v>3492806.9203602085</v>
      </c>
      <c r="AW23" s="69">
        <v>3492806.9203602085</v>
      </c>
      <c r="AX23" s="69">
        <v>3951157.493399756</v>
      </c>
      <c r="AY23" s="69">
        <v>3951157.493399756</v>
      </c>
      <c r="AZ23" s="69">
        <v>3951157.493399756</v>
      </c>
      <c r="BA23" s="69">
        <v>3951157.493399756</v>
      </c>
      <c r="BB23" s="69">
        <v>3951157.493399756</v>
      </c>
      <c r="BC23" s="69">
        <v>3951157.493399756</v>
      </c>
      <c r="BD23" s="69">
        <v>8928737.5155135971</v>
      </c>
      <c r="BE23" s="69">
        <v>3951157.49</v>
      </c>
      <c r="BF23" s="69">
        <v>3951157.49</v>
      </c>
      <c r="BG23" s="69">
        <v>3951157.49</v>
      </c>
      <c r="BH23" s="69">
        <v>3951157.493399756</v>
      </c>
      <c r="BI23" s="69">
        <v>3951157.493399756</v>
      </c>
      <c r="BJ23" s="69">
        <v>4317649.845497299</v>
      </c>
      <c r="BK23" s="69">
        <v>4317649.845497299</v>
      </c>
      <c r="BL23" s="69">
        <v>4317649.845497299</v>
      </c>
      <c r="BM23" s="69">
        <v>4317649.845497299</v>
      </c>
      <c r="BN23" s="69">
        <v>4317649.845497299</v>
      </c>
      <c r="BO23" s="69">
        <v>4317649.845497299</v>
      </c>
      <c r="BP23" s="69">
        <v>4317649.845497299</v>
      </c>
      <c r="BQ23" s="69">
        <v>4317649.845497299</v>
      </c>
      <c r="BR23" s="69">
        <v>4317649.845497299</v>
      </c>
      <c r="BS23" s="69">
        <v>4317649.845497299</v>
      </c>
      <c r="BT23" s="69">
        <v>4317649.845497299</v>
      </c>
      <c r="BU23" s="69">
        <v>4317649.845497299</v>
      </c>
    </row>
    <row r="24" spans="1:73" x14ac:dyDescent="0.2">
      <c r="A24" s="66" t="s">
        <v>56</v>
      </c>
      <c r="B24" s="63">
        <v>2873754.3303500768</v>
      </c>
      <c r="C24" s="63">
        <v>2873754.3303500768</v>
      </c>
      <c r="D24" s="63">
        <v>2873754.3303500768</v>
      </c>
      <c r="E24" s="63">
        <v>2873754.3303500768</v>
      </c>
      <c r="F24" s="63">
        <v>2873754.3303500768</v>
      </c>
      <c r="G24" s="63">
        <v>2873754.3303500768</v>
      </c>
      <c r="H24" s="63">
        <v>2873754.3303500768</v>
      </c>
      <c r="I24" s="63">
        <v>2873754.3303500768</v>
      </c>
      <c r="J24" s="63">
        <v>2873754.3303500768</v>
      </c>
      <c r="K24" s="63">
        <v>2873754.3303500768</v>
      </c>
      <c r="L24" s="63">
        <v>2873754.3303500768</v>
      </c>
      <c r="M24" s="63">
        <v>2873754.3303500768</v>
      </c>
      <c r="N24" s="69">
        <v>2983072.1296130619</v>
      </c>
      <c r="O24" s="69">
        <v>2983072.1296130619</v>
      </c>
      <c r="P24" s="69">
        <v>2983072.1296130619</v>
      </c>
      <c r="Q24" s="69">
        <v>2983072.1296130619</v>
      </c>
      <c r="R24" s="69">
        <v>2983072.1296130619</v>
      </c>
      <c r="S24" s="69">
        <v>2983072.1296130619</v>
      </c>
      <c r="T24" s="69">
        <v>2983072.1296130619</v>
      </c>
      <c r="U24" s="69">
        <v>2983072.1296130619</v>
      </c>
      <c r="V24" s="69">
        <v>2983072.1296130619</v>
      </c>
      <c r="W24" s="69">
        <v>2983072.1296130619</v>
      </c>
      <c r="X24" s="69">
        <v>2983072.1296130619</v>
      </c>
      <c r="Y24" s="69">
        <v>2983072.1296130619</v>
      </c>
      <c r="Z24" s="69">
        <v>3031099.5908998321</v>
      </c>
      <c r="AA24" s="69">
        <v>3031099.5908998321</v>
      </c>
      <c r="AB24" s="69">
        <v>3031099.5908998321</v>
      </c>
      <c r="AC24" s="69">
        <v>3031099.5908998321</v>
      </c>
      <c r="AD24" s="69">
        <v>3031099.5908998321</v>
      </c>
      <c r="AE24" s="69">
        <v>3031099.5908998321</v>
      </c>
      <c r="AF24" s="69">
        <v>3031099.5908998321</v>
      </c>
      <c r="AG24" s="69">
        <v>3031099.5908998321</v>
      </c>
      <c r="AH24" s="69">
        <v>3031099.5908998321</v>
      </c>
      <c r="AI24" s="69">
        <v>3031099.5908998321</v>
      </c>
      <c r="AJ24" s="69">
        <v>3031099.5908998321</v>
      </c>
      <c r="AK24" s="69">
        <v>3031099.5908998321</v>
      </c>
      <c r="AL24" s="69">
        <v>3201505.548647353</v>
      </c>
      <c r="AM24" s="69">
        <v>3201505.548647353</v>
      </c>
      <c r="AN24" s="69">
        <v>3201505.548647353</v>
      </c>
      <c r="AO24" s="69">
        <v>3201505.548647353</v>
      </c>
      <c r="AP24" s="69">
        <v>3201505.548647353</v>
      </c>
      <c r="AQ24" s="69">
        <v>3201505.548647353</v>
      </c>
      <c r="AR24" s="69">
        <v>3201505.548647353</v>
      </c>
      <c r="AS24" s="69">
        <v>3201505.548647353</v>
      </c>
      <c r="AT24" s="69">
        <v>3201505.548647353</v>
      </c>
      <c r="AU24" s="69">
        <v>3201505.548647353</v>
      </c>
      <c r="AV24" s="69">
        <v>3201505.548647353</v>
      </c>
      <c r="AW24" s="69">
        <v>3201505.548647353</v>
      </c>
      <c r="AX24" s="69">
        <v>3621629.5166393979</v>
      </c>
      <c r="AY24" s="69">
        <v>3621629.5166393979</v>
      </c>
      <c r="AZ24" s="69">
        <v>3621629.5166393979</v>
      </c>
      <c r="BA24" s="69">
        <v>3621629.5166393979</v>
      </c>
      <c r="BB24" s="69">
        <v>3621629.5166393979</v>
      </c>
      <c r="BC24" s="69">
        <v>3621629.5166393979</v>
      </c>
      <c r="BD24" s="69">
        <v>3951157.493399756</v>
      </c>
      <c r="BE24" s="69">
        <v>3621629.52</v>
      </c>
      <c r="BF24" s="69">
        <v>3621629.52</v>
      </c>
      <c r="BG24" s="69">
        <v>3621629.52</v>
      </c>
      <c r="BH24" s="69">
        <v>3621629.5166393979</v>
      </c>
      <c r="BI24" s="69">
        <v>3621629.5166393979</v>
      </c>
      <c r="BJ24" s="69">
        <v>3957556.2728358447</v>
      </c>
      <c r="BK24" s="69">
        <v>3957556.2728358447</v>
      </c>
      <c r="BL24" s="69">
        <v>3957556.2728358447</v>
      </c>
      <c r="BM24" s="69">
        <v>3957556.2728358447</v>
      </c>
      <c r="BN24" s="69">
        <v>3957556.2728358447</v>
      </c>
      <c r="BO24" s="69">
        <v>3957556.2728358447</v>
      </c>
      <c r="BP24" s="69">
        <v>3957556.2728358447</v>
      </c>
      <c r="BQ24" s="69">
        <v>3957556.2728358447</v>
      </c>
      <c r="BR24" s="69">
        <v>3957556.2728358447</v>
      </c>
      <c r="BS24" s="69">
        <v>3957556.2728358447</v>
      </c>
      <c r="BT24" s="69">
        <v>3957556.2728358447</v>
      </c>
      <c r="BU24" s="69">
        <v>3957556.2728358447</v>
      </c>
    </row>
    <row r="25" spans="1:73" ht="15" thickBot="1" x14ac:dyDescent="0.25">
      <c r="A25" s="67" t="s">
        <v>57</v>
      </c>
      <c r="B25" s="65">
        <v>2914214.6775620235</v>
      </c>
      <c r="C25" s="65">
        <v>2914214.6775620235</v>
      </c>
      <c r="D25" s="65">
        <v>2914214.6775620235</v>
      </c>
      <c r="E25" s="65">
        <v>2914214.6775620235</v>
      </c>
      <c r="F25" s="65">
        <v>2914214.6775620235</v>
      </c>
      <c r="G25" s="65">
        <v>2914214.6775620235</v>
      </c>
      <c r="H25" s="65">
        <v>2914214.6775620235</v>
      </c>
      <c r="I25" s="65">
        <v>2914214.6775620235</v>
      </c>
      <c r="J25" s="65">
        <v>2914214.6775620235</v>
      </c>
      <c r="K25" s="65">
        <v>2914214.6775620235</v>
      </c>
      <c r="L25" s="65">
        <v>2914214.6775620235</v>
      </c>
      <c r="M25" s="65">
        <v>2914214.6775620235</v>
      </c>
      <c r="N25" s="71">
        <v>3025071.591031089</v>
      </c>
      <c r="O25" s="71">
        <v>3025071.591031089</v>
      </c>
      <c r="P25" s="71">
        <v>3025071.591031089</v>
      </c>
      <c r="Q25" s="71">
        <v>3025071.591031089</v>
      </c>
      <c r="R25" s="71">
        <v>3025071.591031089</v>
      </c>
      <c r="S25" s="71">
        <v>3025071.591031089</v>
      </c>
      <c r="T25" s="71">
        <v>3025071.591031089</v>
      </c>
      <c r="U25" s="71">
        <v>3025071.591031089</v>
      </c>
      <c r="V25" s="71">
        <v>3025071.591031089</v>
      </c>
      <c r="W25" s="71">
        <v>3025071.591031089</v>
      </c>
      <c r="X25" s="71">
        <v>3025071.591031089</v>
      </c>
      <c r="Y25" s="71">
        <v>3025071.591031089</v>
      </c>
      <c r="Z25" s="71">
        <v>3073775.2436466897</v>
      </c>
      <c r="AA25" s="71">
        <v>3073775.2436466897</v>
      </c>
      <c r="AB25" s="71">
        <v>3073775.2436466897</v>
      </c>
      <c r="AC25" s="71">
        <v>3073775.2436466897</v>
      </c>
      <c r="AD25" s="71">
        <v>3073775.2436466897</v>
      </c>
      <c r="AE25" s="71">
        <v>3073775.2436466897</v>
      </c>
      <c r="AF25" s="71">
        <v>3073775.2436466897</v>
      </c>
      <c r="AG25" s="71">
        <v>3073775.2436466897</v>
      </c>
      <c r="AH25" s="71">
        <v>3073775.2436466897</v>
      </c>
      <c r="AI25" s="71">
        <v>3073775.2436466897</v>
      </c>
      <c r="AJ25" s="71">
        <v>3073775.2436466897</v>
      </c>
      <c r="AK25" s="71">
        <v>3073775.2436466897</v>
      </c>
      <c r="AL25" s="71">
        <v>3246580.3919390086</v>
      </c>
      <c r="AM25" s="71">
        <v>3246580.3919390086</v>
      </c>
      <c r="AN25" s="71">
        <v>3246580.3919390086</v>
      </c>
      <c r="AO25" s="71">
        <v>3246580.3919390086</v>
      </c>
      <c r="AP25" s="71">
        <v>3246580.3919390086</v>
      </c>
      <c r="AQ25" s="71">
        <v>3246580.3919390086</v>
      </c>
      <c r="AR25" s="71">
        <v>3246580.3919390086</v>
      </c>
      <c r="AS25" s="71">
        <v>3246580.3919390086</v>
      </c>
      <c r="AT25" s="71">
        <v>3246580.3919390086</v>
      </c>
      <c r="AU25" s="71">
        <v>3246580.3919390086</v>
      </c>
      <c r="AV25" s="71">
        <v>3246580.3919390086</v>
      </c>
      <c r="AW25" s="71">
        <v>3246580.3919390086</v>
      </c>
      <c r="AX25" s="71">
        <v>3672619.3963826727</v>
      </c>
      <c r="AY25" s="71">
        <v>3672619.3963826727</v>
      </c>
      <c r="AZ25" s="71">
        <v>3672619.3963826727</v>
      </c>
      <c r="BA25" s="71">
        <v>3672619.3963826727</v>
      </c>
      <c r="BB25" s="71">
        <v>3672619.3963826727</v>
      </c>
      <c r="BC25" s="71">
        <v>3672619.3963826727</v>
      </c>
      <c r="BD25" s="71">
        <v>3621629.5166393979</v>
      </c>
      <c r="BE25" s="71">
        <v>3672619.4</v>
      </c>
      <c r="BF25" s="71">
        <v>3672619.4</v>
      </c>
      <c r="BG25" s="71">
        <v>3672619.3963826727</v>
      </c>
      <c r="BH25" s="71">
        <v>3672619.3963826727</v>
      </c>
      <c r="BI25" s="71">
        <v>3672619.3963826727</v>
      </c>
      <c r="BJ25" s="71">
        <v>4013275.7542190189</v>
      </c>
      <c r="BK25" s="71">
        <v>4013275.7542190189</v>
      </c>
      <c r="BL25" s="71">
        <v>4013275.7542190189</v>
      </c>
      <c r="BM25" s="71">
        <v>4013275.7542190189</v>
      </c>
      <c r="BN25" s="71">
        <v>4013275.7542190189</v>
      </c>
      <c r="BO25" s="71">
        <v>4013275.7542190189</v>
      </c>
      <c r="BP25" s="71">
        <v>4013275.7542190189</v>
      </c>
      <c r="BQ25" s="71">
        <v>4013275.7542190189</v>
      </c>
      <c r="BR25" s="71">
        <v>4013275.7542190189</v>
      </c>
      <c r="BS25" s="71">
        <v>4013275.7542190189</v>
      </c>
      <c r="BT25" s="71">
        <v>4013275.7542190189</v>
      </c>
      <c r="BU25" s="71">
        <v>4013275.7542190189</v>
      </c>
    </row>
    <row r="26" spans="1:73" ht="15" x14ac:dyDescent="0.25">
      <c r="B26" s="57"/>
      <c r="C26" s="57"/>
      <c r="D26" s="57"/>
      <c r="E26" s="57"/>
      <c r="F26" s="57"/>
      <c r="G26" s="27" t="s">
        <v>102</v>
      </c>
      <c r="H26" s="98" t="s">
        <v>179</v>
      </c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/>
      <c r="Z26" s="57"/>
      <c r="AA26" s="57"/>
      <c r="AB26" s="57"/>
      <c r="AC26" s="57"/>
      <c r="AD26" s="57"/>
      <c r="AE26" s="57"/>
    </row>
    <row r="27" spans="1:73" ht="15.75" thickBot="1" x14ac:dyDescent="0.3">
      <c r="A27" s="18" t="s">
        <v>180</v>
      </c>
      <c r="B27" s="1">
        <v>43466</v>
      </c>
      <c r="C27" s="1">
        <v>43497</v>
      </c>
      <c r="D27" s="1">
        <v>43525</v>
      </c>
      <c r="E27" s="1">
        <v>43556</v>
      </c>
      <c r="F27" s="1">
        <v>43586</v>
      </c>
      <c r="G27" s="1">
        <v>43617</v>
      </c>
      <c r="H27" s="1">
        <v>43647</v>
      </c>
      <c r="I27" s="1">
        <v>43678</v>
      </c>
      <c r="J27" s="1">
        <v>43709</v>
      </c>
      <c r="K27" s="1">
        <v>43739</v>
      </c>
      <c r="L27" s="1">
        <v>43770</v>
      </c>
      <c r="M27" s="1">
        <v>43800</v>
      </c>
      <c r="N27" s="1">
        <v>43831</v>
      </c>
      <c r="O27" s="1">
        <v>43862</v>
      </c>
      <c r="P27" s="1">
        <v>43891</v>
      </c>
      <c r="Q27" s="1">
        <v>43922</v>
      </c>
      <c r="R27" s="1">
        <v>43952</v>
      </c>
      <c r="S27" s="1">
        <v>43983</v>
      </c>
      <c r="T27" s="1">
        <v>44013</v>
      </c>
      <c r="U27" s="1">
        <v>44044</v>
      </c>
      <c r="V27" s="1">
        <v>44075</v>
      </c>
      <c r="W27" s="1">
        <v>44105</v>
      </c>
    </row>
    <row r="28" spans="1:73" x14ac:dyDescent="0.2">
      <c r="A28" s="59" t="s">
        <v>46</v>
      </c>
      <c r="B28" s="109">
        <v>6395.387504649374</v>
      </c>
      <c r="C28" s="109">
        <v>6669.4921616794527</v>
      </c>
      <c r="D28" s="109">
        <v>6669.4921616794527</v>
      </c>
      <c r="E28" s="109">
        <v>6669.4921616794527</v>
      </c>
      <c r="F28" s="109">
        <v>6669.49216167945</v>
      </c>
      <c r="G28" s="109">
        <v>6669.49216167945</v>
      </c>
      <c r="H28" s="109">
        <v>6669.4921616794527</v>
      </c>
      <c r="I28" s="109">
        <v>6669.4921616794527</v>
      </c>
      <c r="J28" s="109">
        <v>6669.4921616794527</v>
      </c>
      <c r="K28" s="109">
        <v>6669.4921616794527</v>
      </c>
      <c r="L28" s="109">
        <v>6669.4921616794527</v>
      </c>
      <c r="M28" s="109">
        <v>6669.49216167945</v>
      </c>
      <c r="N28" s="109">
        <v>6669.49216167945</v>
      </c>
      <c r="O28" s="109">
        <v>6996.3485634265689</v>
      </c>
      <c r="P28" s="109">
        <v>6996.3485634265689</v>
      </c>
      <c r="Q28" s="109">
        <v>6996.3485634265689</v>
      </c>
      <c r="R28" s="109">
        <v>6996.3485634265689</v>
      </c>
      <c r="S28" s="109">
        <v>6996.3485634265689</v>
      </c>
      <c r="T28" s="109">
        <v>6996.3485634265689</v>
      </c>
      <c r="U28" s="109">
        <v>6996.3485634265689</v>
      </c>
      <c r="V28" s="109">
        <v>6996.3485634265689</v>
      </c>
      <c r="W28" s="109">
        <v>6996.3485634265689</v>
      </c>
    </row>
    <row r="29" spans="1:73" x14ac:dyDescent="0.2">
      <c r="A29" s="62" t="s">
        <v>47</v>
      </c>
      <c r="B29" s="107">
        <v>5371.7026791566268</v>
      </c>
      <c r="C29" s="107">
        <v>5371.7026791566268</v>
      </c>
      <c r="D29" s="107">
        <v>5371.7026791566268</v>
      </c>
      <c r="E29" s="107">
        <v>5371.7026791566268</v>
      </c>
      <c r="F29" s="107">
        <v>5371.7026791566268</v>
      </c>
      <c r="G29" s="107">
        <v>5371.7026791566268</v>
      </c>
      <c r="H29" s="107">
        <v>5371.7026791566268</v>
      </c>
      <c r="I29" s="107">
        <v>5371.7026791566268</v>
      </c>
      <c r="J29" s="107">
        <v>5371.7026791566304</v>
      </c>
      <c r="K29" s="107">
        <v>5371.7026791566268</v>
      </c>
      <c r="L29" s="107">
        <v>5371.7026791566304</v>
      </c>
      <c r="M29" s="107">
        <v>5585.7329688087311</v>
      </c>
      <c r="N29" s="107">
        <v>5585.7329688087311</v>
      </c>
      <c r="O29" s="107">
        <v>5585.7329688087311</v>
      </c>
      <c r="P29" s="107">
        <v>5585.7329688087311</v>
      </c>
      <c r="Q29" s="107">
        <v>5585.7329688087311</v>
      </c>
      <c r="R29" s="107">
        <v>5585.7329688087311</v>
      </c>
      <c r="S29" s="107">
        <v>5585.7329688087311</v>
      </c>
      <c r="T29" s="107">
        <v>5585.7329688087311</v>
      </c>
      <c r="U29" s="107">
        <v>5585.7329688087311</v>
      </c>
      <c r="V29" s="107">
        <v>5585.7329688087311</v>
      </c>
      <c r="W29" s="107">
        <v>5585.7329688087302</v>
      </c>
    </row>
    <row r="30" spans="1:73" x14ac:dyDescent="0.2">
      <c r="A30" s="62" t="s">
        <v>48</v>
      </c>
      <c r="B30" s="107">
        <v>3868.0279156184533</v>
      </c>
      <c r="C30" s="107">
        <v>4039.8921102091049</v>
      </c>
      <c r="D30" s="107">
        <v>4039.8921102091049</v>
      </c>
      <c r="E30" s="107">
        <v>4039.8921102091049</v>
      </c>
      <c r="F30" s="107">
        <v>4039.8921102091049</v>
      </c>
      <c r="G30" s="107">
        <v>4039.8921102091049</v>
      </c>
      <c r="H30" s="107">
        <v>4039.8921102091049</v>
      </c>
      <c r="I30" s="107">
        <v>4039.8921102091049</v>
      </c>
      <c r="J30" s="107">
        <v>4039.8921102091049</v>
      </c>
      <c r="K30" s="107">
        <v>4039.8921102091049</v>
      </c>
      <c r="L30" s="107">
        <v>4039.8921102090999</v>
      </c>
      <c r="M30" s="107">
        <v>4039.8921102091049</v>
      </c>
      <c r="N30" s="107">
        <v>4039.8921102091049</v>
      </c>
      <c r="O30" s="107">
        <v>4255.3463590028796</v>
      </c>
      <c r="P30" s="107">
        <v>4255.3463590028796</v>
      </c>
      <c r="Q30" s="107">
        <v>4255.3463590028796</v>
      </c>
      <c r="R30" s="107">
        <v>4255.3463590028796</v>
      </c>
      <c r="S30" s="107">
        <v>4255.3463590028796</v>
      </c>
      <c r="T30" s="107">
        <v>4255.3463590028796</v>
      </c>
      <c r="U30" s="107">
        <v>4255.3463590028796</v>
      </c>
      <c r="V30" s="107">
        <v>4255.3463590028796</v>
      </c>
      <c r="W30" s="107">
        <v>4255.3463590028796</v>
      </c>
    </row>
    <row r="31" spans="1:73" ht="15" thickBot="1" x14ac:dyDescent="0.25">
      <c r="A31" s="64" t="s">
        <v>49</v>
      </c>
      <c r="B31" s="110">
        <v>3367.3741037949685</v>
      </c>
      <c r="C31" s="110">
        <v>3516.9932510346562</v>
      </c>
      <c r="D31" s="110">
        <v>3516.9932510346562</v>
      </c>
      <c r="E31" s="110">
        <v>3516.9932510346562</v>
      </c>
      <c r="F31" s="110">
        <v>3516.9932510346562</v>
      </c>
      <c r="G31" s="110">
        <v>3516.9932510346562</v>
      </c>
      <c r="H31" s="110">
        <v>3516.9932510346562</v>
      </c>
      <c r="I31" s="110">
        <v>3516.9932510346562</v>
      </c>
      <c r="J31" s="110">
        <v>3516.9932510346562</v>
      </c>
      <c r="K31" s="110">
        <v>3516.9932510346562</v>
      </c>
      <c r="L31" s="110">
        <v>3516.9932510346598</v>
      </c>
      <c r="M31" s="110">
        <v>3516.9932510346562</v>
      </c>
      <c r="N31" s="110">
        <v>3516.9932510346562</v>
      </c>
      <c r="O31" s="110">
        <v>3701.3803921270246</v>
      </c>
      <c r="P31" s="110">
        <v>3701.3803921270246</v>
      </c>
      <c r="Q31" s="110">
        <v>3701.3803921270246</v>
      </c>
      <c r="R31" s="110">
        <v>3701.3803921270246</v>
      </c>
      <c r="S31" s="110">
        <v>3701.3803921270246</v>
      </c>
      <c r="T31" s="110">
        <v>3701.3803921270246</v>
      </c>
      <c r="U31" s="110">
        <v>3701.3803921270246</v>
      </c>
      <c r="V31" s="110">
        <v>3701.3803921270246</v>
      </c>
      <c r="W31" s="110">
        <v>3701.3803921270246</v>
      </c>
    </row>
    <row r="32" spans="1:73" ht="15" x14ac:dyDescent="0.25">
      <c r="B32" s="57"/>
      <c r="C32" s="57"/>
      <c r="D32" s="57"/>
      <c r="E32" s="57"/>
      <c r="F32" s="57"/>
      <c r="G32" s="27" t="s">
        <v>102</v>
      </c>
      <c r="H32" s="98" t="s">
        <v>179</v>
      </c>
    </row>
    <row r="33" spans="1:31" ht="15" x14ac:dyDescent="0.25">
      <c r="A33" s="18" t="s">
        <v>181</v>
      </c>
      <c r="B33" s="1">
        <v>43466</v>
      </c>
      <c r="C33" s="1">
        <v>43497</v>
      </c>
      <c r="D33" s="1">
        <v>43525</v>
      </c>
      <c r="E33" s="1">
        <v>43556</v>
      </c>
      <c r="F33" s="1">
        <v>43586</v>
      </c>
      <c r="G33" s="1">
        <v>43617</v>
      </c>
      <c r="H33" s="1">
        <v>43647</v>
      </c>
      <c r="I33" s="1">
        <v>43678</v>
      </c>
      <c r="J33" s="1">
        <v>43709</v>
      </c>
      <c r="K33" s="1">
        <v>43739</v>
      </c>
      <c r="L33" s="1">
        <v>43770</v>
      </c>
      <c r="M33" s="1">
        <v>43800</v>
      </c>
      <c r="N33" s="1">
        <v>43831</v>
      </c>
      <c r="O33" s="1">
        <v>43862</v>
      </c>
      <c r="P33" s="1">
        <v>43891</v>
      </c>
      <c r="Q33" s="1">
        <v>43922</v>
      </c>
      <c r="R33" s="1">
        <v>43952</v>
      </c>
      <c r="S33" s="1">
        <v>43983</v>
      </c>
      <c r="T33" s="1">
        <v>44013</v>
      </c>
      <c r="U33" s="1">
        <v>44044</v>
      </c>
      <c r="V33" s="1">
        <v>44075</v>
      </c>
      <c r="W33" s="1">
        <v>44105</v>
      </c>
    </row>
    <row r="34" spans="1:31" x14ac:dyDescent="0.2">
      <c r="A34" s="13" t="s">
        <v>51</v>
      </c>
      <c r="B34" s="106"/>
      <c r="C34" s="106"/>
      <c r="D34" s="106"/>
      <c r="E34" s="106"/>
      <c r="F34" s="106"/>
      <c r="G34" s="106"/>
      <c r="H34" s="106"/>
      <c r="I34" s="106"/>
      <c r="J34" s="106"/>
      <c r="K34" s="106"/>
      <c r="L34" s="106"/>
      <c r="M34" s="106"/>
      <c r="N34" s="106"/>
      <c r="O34" s="106"/>
      <c r="P34" s="106"/>
      <c r="Q34" s="106"/>
      <c r="R34" s="106"/>
      <c r="S34" s="106"/>
      <c r="T34" s="106"/>
      <c r="U34" s="106"/>
      <c r="V34" s="106"/>
      <c r="W34" s="106"/>
    </row>
    <row r="35" spans="1:31" ht="15" thickBot="1" x14ac:dyDescent="0.25">
      <c r="A35" s="13" t="s">
        <v>52</v>
      </c>
      <c r="B35" s="107"/>
      <c r="C35" s="107"/>
      <c r="D35" s="107"/>
      <c r="E35" s="107"/>
      <c r="F35" s="107">
        <v>3882.2050998554437</v>
      </c>
      <c r="G35" s="107">
        <v>3882.2050998554437</v>
      </c>
      <c r="H35" s="107">
        <v>3882.2050998554437</v>
      </c>
      <c r="I35" s="107">
        <v>3882.2050998554437</v>
      </c>
      <c r="J35" s="107">
        <v>3882.2050998554437</v>
      </c>
      <c r="K35" s="107">
        <v>3882.2050998554437</v>
      </c>
      <c r="L35" s="107">
        <v>3882.2050998554437</v>
      </c>
      <c r="M35" s="107">
        <v>3882.2050998554437</v>
      </c>
      <c r="N35" s="107">
        <v>3882.2050998554437</v>
      </c>
      <c r="O35" s="107">
        <v>4087.2582805173183</v>
      </c>
      <c r="P35" s="107">
        <v>4087.2582805173183</v>
      </c>
      <c r="Q35" s="107">
        <v>4087.2582805173183</v>
      </c>
      <c r="R35" s="107">
        <v>4286.5068988149824</v>
      </c>
      <c r="S35" s="107">
        <v>4286.5068988149824</v>
      </c>
      <c r="T35" s="107">
        <v>4286.5068988149824</v>
      </c>
      <c r="U35" s="107">
        <v>4286.5068988149824</v>
      </c>
      <c r="V35" s="107">
        <v>4286.5068988149824</v>
      </c>
      <c r="W35" s="107">
        <v>4286.5068988149824</v>
      </c>
    </row>
    <row r="36" spans="1:31" x14ac:dyDescent="0.2">
      <c r="A36" s="68" t="s">
        <v>53</v>
      </c>
      <c r="B36" s="107">
        <v>3741.9896288545342</v>
      </c>
      <c r="C36" s="107">
        <v>3741.9896288545342</v>
      </c>
      <c r="D36" s="107">
        <v>3741.9896288545342</v>
      </c>
      <c r="E36" s="107">
        <v>3741.9896288545342</v>
      </c>
      <c r="F36" s="107">
        <v>3741.9896288545342</v>
      </c>
      <c r="G36" s="107">
        <v>3741.9896288545342</v>
      </c>
      <c r="H36" s="107">
        <v>3741.9896288545342</v>
      </c>
      <c r="I36" s="107">
        <v>3893.9560627205756</v>
      </c>
      <c r="J36" s="107">
        <v>3893.9560627205756</v>
      </c>
      <c r="K36" s="107">
        <v>3893.9560627205756</v>
      </c>
      <c r="L36" s="107">
        <v>3893.9560627205801</v>
      </c>
      <c r="M36" s="107">
        <v>3893.9560627205756</v>
      </c>
      <c r="N36" s="107">
        <v>3893.9560627205756</v>
      </c>
      <c r="O36" s="107">
        <v>3893.9560627205756</v>
      </c>
      <c r="P36" s="107">
        <v>3893.9560627205756</v>
      </c>
      <c r="Q36" s="107">
        <v>3893.9560627205756</v>
      </c>
      <c r="R36" s="107">
        <v>3893.9560627205756</v>
      </c>
      <c r="S36" s="107">
        <v>3893.9560627205756</v>
      </c>
      <c r="T36" s="107">
        <v>3893.9560627205756</v>
      </c>
      <c r="U36" s="107">
        <v>3919.1567075492449</v>
      </c>
      <c r="V36" s="107">
        <v>3919.1567075492449</v>
      </c>
      <c r="W36" s="107">
        <v>3919.1567075492449</v>
      </c>
    </row>
    <row r="37" spans="1:31" x14ac:dyDescent="0.2">
      <c r="A37" s="66" t="s">
        <v>54</v>
      </c>
      <c r="B37" s="107">
        <v>3467.7868320647249</v>
      </c>
      <c r="C37" s="107">
        <v>3467.7868320647249</v>
      </c>
      <c r="D37" s="107">
        <v>3467.7868320647249</v>
      </c>
      <c r="E37" s="107">
        <v>3467.7868320647249</v>
      </c>
      <c r="F37" s="107">
        <v>3467.7868320647249</v>
      </c>
      <c r="G37" s="107">
        <v>3467.7868320647249</v>
      </c>
      <c r="H37" s="107">
        <v>3467.7868320647249</v>
      </c>
      <c r="I37" s="107">
        <v>3467.7868320647249</v>
      </c>
      <c r="J37" s="107">
        <v>3634.7609236418789</v>
      </c>
      <c r="K37" s="107">
        <v>3634.7609236418789</v>
      </c>
      <c r="L37" s="107">
        <v>3634.7609236418789</v>
      </c>
      <c r="M37" s="107">
        <v>3634.7609236418789</v>
      </c>
      <c r="N37" s="107">
        <v>3634.7609236418789</v>
      </c>
      <c r="O37" s="107">
        <v>3634.7609236418789</v>
      </c>
      <c r="P37" s="107">
        <v>3634.7609236418789</v>
      </c>
      <c r="Q37" s="107">
        <v>3634.7609236418789</v>
      </c>
      <c r="R37" s="107">
        <v>3634.7609236418789</v>
      </c>
      <c r="S37" s="107">
        <v>3634.7609236418789</v>
      </c>
      <c r="T37" s="107">
        <v>3634.7609236418789</v>
      </c>
      <c r="U37" s="107">
        <v>3634.7609236418789</v>
      </c>
      <c r="V37" s="107">
        <v>3679.3426952140589</v>
      </c>
      <c r="W37" s="107">
        <v>3679.3426952140589</v>
      </c>
    </row>
    <row r="38" spans="1:31" x14ac:dyDescent="0.2">
      <c r="A38" s="66" t="s">
        <v>55</v>
      </c>
      <c r="B38" s="107">
        <v>2319.5461696417774</v>
      </c>
      <c r="C38" s="107">
        <v>2468.4311161357937</v>
      </c>
      <c r="D38" s="107">
        <v>2468.4311161357937</v>
      </c>
      <c r="E38" s="107">
        <v>2468.4311161357937</v>
      </c>
      <c r="F38" s="107">
        <v>2468.4311161357937</v>
      </c>
      <c r="G38" s="107">
        <v>2468.4311161357937</v>
      </c>
      <c r="H38" s="107">
        <v>2468.4311161357937</v>
      </c>
      <c r="I38" s="107">
        <v>2468.4311161357937</v>
      </c>
      <c r="J38" s="107">
        <v>2468.4311161357937</v>
      </c>
      <c r="K38" s="107">
        <v>2468.4311161357937</v>
      </c>
      <c r="L38" s="107">
        <v>2468.4311161357937</v>
      </c>
      <c r="M38" s="107">
        <v>2468.4311161357937</v>
      </c>
      <c r="N38" s="107">
        <v>2468.4311161357937</v>
      </c>
      <c r="O38" s="107">
        <v>2600.5096016186817</v>
      </c>
      <c r="P38" s="107">
        <v>2600.5096016186817</v>
      </c>
      <c r="Q38" s="107">
        <v>2600.5096016186817</v>
      </c>
      <c r="R38" s="107">
        <v>2600.5096016186817</v>
      </c>
      <c r="S38" s="107">
        <v>2600.5096016186817</v>
      </c>
      <c r="T38" s="107">
        <v>2600.5096016186817</v>
      </c>
      <c r="U38" s="107">
        <v>2600.5096016186817</v>
      </c>
      <c r="V38" s="107">
        <v>2600.5096016186799</v>
      </c>
      <c r="W38" s="107">
        <v>2600.5096016186799</v>
      </c>
    </row>
    <row r="39" spans="1:31" x14ac:dyDescent="0.2">
      <c r="A39" s="66" t="s">
        <v>56</v>
      </c>
      <c r="B39" s="107">
        <v>2216.7079692965949</v>
      </c>
      <c r="C39" s="107">
        <v>2358.8892182754089</v>
      </c>
      <c r="D39" s="107">
        <v>2358.8892182754089</v>
      </c>
      <c r="E39" s="107">
        <v>2358.8892182754089</v>
      </c>
      <c r="F39" s="107">
        <v>2358.8892182754089</v>
      </c>
      <c r="G39" s="107">
        <v>2358.8892182754089</v>
      </c>
      <c r="H39" s="107">
        <v>2358.8892182754089</v>
      </c>
      <c r="I39" s="107">
        <v>2358.8892182754089</v>
      </c>
      <c r="J39" s="107">
        <v>2358.8892182754089</v>
      </c>
      <c r="K39" s="107">
        <v>2358.8892182754089</v>
      </c>
      <c r="L39" s="107">
        <v>2358.8892182754089</v>
      </c>
      <c r="M39" s="107">
        <v>2358.8892182754089</v>
      </c>
      <c r="N39" s="107">
        <v>2358.8892182754089</v>
      </c>
      <c r="O39" s="107">
        <v>2485.6115101945784</v>
      </c>
      <c r="P39" s="107">
        <v>2485.6115101945784</v>
      </c>
      <c r="Q39" s="107">
        <v>2485.6115101945784</v>
      </c>
      <c r="R39" s="107">
        <v>2485.6115101945784</v>
      </c>
      <c r="S39" s="107">
        <v>2485.6115101945784</v>
      </c>
      <c r="T39" s="107">
        <v>2485.6115101945784</v>
      </c>
      <c r="U39" s="107">
        <v>2485.6115101945784</v>
      </c>
      <c r="V39" s="107">
        <v>2485.6115101945784</v>
      </c>
      <c r="W39" s="107">
        <v>2485.6115101945784</v>
      </c>
    </row>
    <row r="40" spans="1:31" ht="15" thickBot="1" x14ac:dyDescent="0.25">
      <c r="A40" s="67" t="s">
        <v>57</v>
      </c>
      <c r="B40" s="108">
        <v>2079.2523390442971</v>
      </c>
      <c r="C40" s="108">
        <v>2211.776716569474</v>
      </c>
      <c r="D40" s="108">
        <v>2211.776716569474</v>
      </c>
      <c r="E40" s="108">
        <v>2211.776716569474</v>
      </c>
      <c r="F40" s="108">
        <v>2211.776716569474</v>
      </c>
      <c r="G40" s="108">
        <v>2211.776716569474</v>
      </c>
      <c r="H40" s="108">
        <v>2211.776716569474</v>
      </c>
      <c r="I40" s="108">
        <v>2211.776716569474</v>
      </c>
      <c r="J40" s="108">
        <v>2211.776716569474</v>
      </c>
      <c r="K40" s="108">
        <v>2211.776716569474</v>
      </c>
      <c r="L40" s="108">
        <v>2211.776716569474</v>
      </c>
      <c r="M40" s="108">
        <v>2211.776716569474</v>
      </c>
      <c r="N40" s="108">
        <v>2211.776716569474</v>
      </c>
      <c r="O40" s="108">
        <v>2328.7349288250471</v>
      </c>
      <c r="P40" s="108">
        <v>2328.7349288250471</v>
      </c>
      <c r="Q40" s="108">
        <v>2328.7349288250471</v>
      </c>
      <c r="R40" s="108">
        <v>2328.7349288250471</v>
      </c>
      <c r="S40" s="108">
        <v>2328.7349288250471</v>
      </c>
      <c r="T40" s="108">
        <v>2328.7349288250471</v>
      </c>
      <c r="U40" s="108">
        <v>2328.7349288250471</v>
      </c>
      <c r="V40" s="108">
        <v>2328.7349288250471</v>
      </c>
      <c r="W40" s="108">
        <v>2328.7349288250471</v>
      </c>
    </row>
    <row r="41" spans="1:31" x14ac:dyDescent="0.2">
      <c r="B41" s="57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</row>
    <row r="42" spans="1:31" x14ac:dyDescent="0.2">
      <c r="A42" s="55" t="s">
        <v>59</v>
      </c>
      <c r="B42" s="57"/>
      <c r="C42" s="57"/>
      <c r="D42" s="57"/>
      <c r="E42" s="57"/>
      <c r="F42" s="57"/>
      <c r="G42" s="57"/>
      <c r="H42" s="57"/>
      <c r="I42" s="57"/>
      <c r="J42" s="57"/>
      <c r="K42" s="57"/>
      <c r="L42" s="57"/>
      <c r="M42" s="57"/>
      <c r="N42" s="57"/>
      <c r="O42" s="57"/>
      <c r="P42" s="57"/>
      <c r="Q42" s="57"/>
      <c r="R42" s="57"/>
      <c r="S42" s="57"/>
      <c r="T42" s="57"/>
      <c r="U42" s="57"/>
      <c r="V42" s="57"/>
      <c r="W42" s="57"/>
      <c r="X42" s="57"/>
      <c r="Y42" s="57"/>
      <c r="Z42" s="57"/>
      <c r="AA42" s="57"/>
      <c r="AB42" s="57"/>
      <c r="AC42" s="57"/>
      <c r="AD42" s="57"/>
      <c r="AE42" s="57"/>
    </row>
    <row r="43" spans="1:31" x14ac:dyDescent="0.2"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7"/>
    </row>
    <row r="44" spans="1:31" x14ac:dyDescent="0.2">
      <c r="A44" s="58" t="s">
        <v>60</v>
      </c>
      <c r="B44" s="57"/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57"/>
      <c r="Z44" s="57"/>
      <c r="AA44" s="57"/>
      <c r="AB44" s="57"/>
      <c r="AC44" s="57"/>
      <c r="AD44" s="57"/>
      <c r="AE44" s="57"/>
    </row>
    <row r="45" spans="1:31" x14ac:dyDescent="0.2">
      <c r="A45" s="13" t="s">
        <v>48</v>
      </c>
    </row>
    <row r="46" spans="1:31" x14ac:dyDescent="0.2">
      <c r="A46" s="57" t="s">
        <v>53</v>
      </c>
    </row>
    <row r="49" spans="1:37" x14ac:dyDescent="0.2">
      <c r="AE49" s="27" t="s">
        <v>128</v>
      </c>
      <c r="AF49" s="27" t="s">
        <v>128</v>
      </c>
      <c r="AG49" s="27" t="s">
        <v>128</v>
      </c>
      <c r="AH49" s="27" t="s">
        <v>128</v>
      </c>
      <c r="AI49" s="27" t="s">
        <v>128</v>
      </c>
      <c r="AJ49" s="27" t="s">
        <v>128</v>
      </c>
      <c r="AK49" s="27" t="s">
        <v>128</v>
      </c>
    </row>
    <row r="50" spans="1:37" ht="15.75" thickBot="1" x14ac:dyDescent="0.3">
      <c r="A50" s="18" t="s">
        <v>4</v>
      </c>
      <c r="B50" s="1">
        <v>43466</v>
      </c>
      <c r="C50" s="1">
        <v>43497</v>
      </c>
      <c r="D50" s="1">
        <v>43525</v>
      </c>
      <c r="E50" s="1">
        <v>43556</v>
      </c>
      <c r="F50" s="1">
        <v>43586</v>
      </c>
      <c r="G50" s="1">
        <v>43617</v>
      </c>
      <c r="H50" s="1">
        <v>43647</v>
      </c>
      <c r="I50" s="1">
        <v>43678</v>
      </c>
      <c r="J50" s="1">
        <v>43709</v>
      </c>
      <c r="K50" s="1">
        <v>43739</v>
      </c>
      <c r="L50" s="1">
        <v>43770</v>
      </c>
      <c r="M50" s="1">
        <v>43800</v>
      </c>
      <c r="N50" s="1">
        <v>43831</v>
      </c>
      <c r="O50" s="1">
        <v>43862</v>
      </c>
      <c r="P50" s="1">
        <v>43891</v>
      </c>
      <c r="Q50" s="1">
        <v>43922</v>
      </c>
      <c r="R50" s="1">
        <v>43952</v>
      </c>
      <c r="S50" s="1">
        <v>43983</v>
      </c>
      <c r="T50" s="1">
        <v>44013</v>
      </c>
      <c r="U50" s="1">
        <v>44044</v>
      </c>
      <c r="V50" s="1">
        <v>44075</v>
      </c>
      <c r="W50" s="1">
        <v>44105</v>
      </c>
      <c r="X50" s="1">
        <v>44136</v>
      </c>
      <c r="Y50" s="1">
        <v>44166</v>
      </c>
      <c r="Z50" s="1">
        <v>44197</v>
      </c>
      <c r="AA50" s="1">
        <v>44228</v>
      </c>
      <c r="AB50" s="1">
        <v>44256</v>
      </c>
      <c r="AC50" s="1">
        <v>44287</v>
      </c>
      <c r="AD50" s="1">
        <v>44317</v>
      </c>
      <c r="AE50" s="1">
        <v>44348</v>
      </c>
      <c r="AF50" s="1">
        <v>44378</v>
      </c>
      <c r="AG50" s="1">
        <v>44409</v>
      </c>
      <c r="AH50" s="1">
        <v>44440</v>
      </c>
      <c r="AI50" s="1">
        <v>44470</v>
      </c>
      <c r="AJ50" s="1">
        <v>44501</v>
      </c>
      <c r="AK50" s="1">
        <v>44531</v>
      </c>
    </row>
    <row r="51" spans="1:37" x14ac:dyDescent="0.2">
      <c r="A51" s="68" t="s">
        <v>46</v>
      </c>
      <c r="B51" s="61">
        <v>6395.387504649374</v>
      </c>
      <c r="C51" s="61">
        <v>6669.4921616794527</v>
      </c>
      <c r="D51" s="61">
        <v>6669.4921616794527</v>
      </c>
      <c r="E51" s="61">
        <v>6669.4921616794527</v>
      </c>
      <c r="F51" s="61">
        <v>6669.49216167945</v>
      </c>
      <c r="G51" s="61">
        <v>6669.4921616794527</v>
      </c>
      <c r="H51" s="61">
        <v>6669.4921616794527</v>
      </c>
      <c r="I51" s="61">
        <v>6669.4921616794527</v>
      </c>
      <c r="J51" s="61">
        <v>6669.4921616794527</v>
      </c>
      <c r="K51" s="61">
        <v>6669.4921616794527</v>
      </c>
      <c r="L51" s="61">
        <v>6669.4921616794527</v>
      </c>
      <c r="M51" s="61">
        <v>6669.49216167945</v>
      </c>
      <c r="N51" s="70">
        <v>6669.49216167945</v>
      </c>
      <c r="O51" s="70">
        <v>6996.3485634265689</v>
      </c>
      <c r="P51" s="70">
        <v>6996.3485634265689</v>
      </c>
      <c r="Q51" s="70">
        <v>6996.3485634265689</v>
      </c>
      <c r="R51" s="70">
        <v>6996.3485634265689</v>
      </c>
      <c r="S51" s="70">
        <v>6996.3485634265689</v>
      </c>
      <c r="T51" s="70">
        <v>6996.3485634265689</v>
      </c>
      <c r="U51" s="70">
        <v>6996.3485634265689</v>
      </c>
      <c r="V51" s="70">
        <v>6996.3485634265689</v>
      </c>
      <c r="W51" s="70">
        <v>6996.3485634265689</v>
      </c>
      <c r="X51" s="70">
        <v>6996.3485634265689</v>
      </c>
      <c r="Y51" s="70">
        <v>6996.3485634265689</v>
      </c>
      <c r="Z51" s="70">
        <v>6996.3485634265689</v>
      </c>
      <c r="AA51" s="70">
        <v>6989.9256979772399</v>
      </c>
      <c r="AB51" s="70">
        <v>6989.9256979772399</v>
      </c>
      <c r="AC51" s="70">
        <v>6989.9256979772399</v>
      </c>
      <c r="AD51" s="70">
        <v>6989.9256979772399</v>
      </c>
      <c r="AE51" s="70">
        <v>7330.3557716365749</v>
      </c>
      <c r="AF51" s="70">
        <v>7330.3557716365749</v>
      </c>
      <c r="AG51" s="70">
        <v>7330.3557716365749</v>
      </c>
      <c r="AH51" s="70">
        <v>7668.0260632685604</v>
      </c>
      <c r="AI51" s="70">
        <v>7668.0260632685604</v>
      </c>
      <c r="AJ51" s="70">
        <v>7668.0260632685604</v>
      </c>
      <c r="AK51" s="70">
        <v>7668.0260632685604</v>
      </c>
    </row>
    <row r="52" spans="1:37" x14ac:dyDescent="0.2">
      <c r="A52" s="66" t="s">
        <v>47</v>
      </c>
      <c r="B52" s="63">
        <v>5371.7026791566268</v>
      </c>
      <c r="C52" s="63">
        <v>5371.7026791566268</v>
      </c>
      <c r="D52" s="63">
        <v>5371.7026791566268</v>
      </c>
      <c r="E52" s="63">
        <v>5371.7026791566268</v>
      </c>
      <c r="F52" s="63">
        <v>5371.7026791566268</v>
      </c>
      <c r="G52" s="63">
        <v>5371.7026791566268</v>
      </c>
      <c r="H52" s="63">
        <v>5371.7026791566268</v>
      </c>
      <c r="I52" s="63">
        <v>5371.7026791566268</v>
      </c>
      <c r="J52" s="63">
        <v>5371.7026791566304</v>
      </c>
      <c r="K52" s="63">
        <v>5371.7026791566268</v>
      </c>
      <c r="L52" s="63">
        <v>5371.7026791566304</v>
      </c>
      <c r="M52" s="63">
        <v>5585.7329688087311</v>
      </c>
      <c r="N52" s="69">
        <v>5585.7329688087311</v>
      </c>
      <c r="O52" s="69">
        <v>5585.7329688087311</v>
      </c>
      <c r="P52" s="69">
        <v>5585.7329688087311</v>
      </c>
      <c r="Q52" s="69">
        <v>5585.7329688087311</v>
      </c>
      <c r="R52" s="69">
        <v>5585.7329688087311</v>
      </c>
      <c r="S52" s="69">
        <v>5585.7329688087311</v>
      </c>
      <c r="T52" s="69">
        <v>5585.7329688087311</v>
      </c>
      <c r="U52" s="69">
        <v>5585.7329688087311</v>
      </c>
      <c r="V52" s="69">
        <v>5585.7329688087311</v>
      </c>
      <c r="W52" s="69">
        <v>5585.7329688087302</v>
      </c>
      <c r="X52" s="69">
        <v>5585.7329688087302</v>
      </c>
      <c r="Y52" s="69">
        <v>5609.69</v>
      </c>
      <c r="Z52" s="69">
        <v>5609.69</v>
      </c>
      <c r="AA52" s="69">
        <v>5609.6864975269482</v>
      </c>
      <c r="AB52" s="69">
        <v>5609.6864975269482</v>
      </c>
      <c r="AC52" s="69">
        <v>5609.6864975269482</v>
      </c>
      <c r="AD52" s="69">
        <v>5609.6864975269482</v>
      </c>
      <c r="AE52" s="69">
        <v>6488.197998909669</v>
      </c>
      <c r="AF52" s="69">
        <v>6488.197998909669</v>
      </c>
      <c r="AG52" s="69">
        <v>6488.197998909669</v>
      </c>
      <c r="AH52" s="69">
        <v>6784.7459504067001</v>
      </c>
      <c r="AI52" s="69">
        <v>6784.7459504067001</v>
      </c>
      <c r="AJ52" s="69">
        <v>6784.7459504067001</v>
      </c>
      <c r="AK52" s="69">
        <v>6784.7459504067001</v>
      </c>
    </row>
    <row r="53" spans="1:37" x14ac:dyDescent="0.2">
      <c r="A53" s="66" t="s">
        <v>48</v>
      </c>
      <c r="B53" s="63">
        <v>3868.0279156184533</v>
      </c>
      <c r="C53" s="63">
        <v>4039.8921102091049</v>
      </c>
      <c r="D53" s="63">
        <v>4039.8921102091049</v>
      </c>
      <c r="E53" s="63">
        <v>4039.8921102091049</v>
      </c>
      <c r="F53" s="63">
        <v>4039.8921102091049</v>
      </c>
      <c r="G53" s="63">
        <v>4039.8921102091049</v>
      </c>
      <c r="H53" s="63">
        <v>4039.8921102091049</v>
      </c>
      <c r="I53" s="63">
        <v>4039.8921102091049</v>
      </c>
      <c r="J53" s="63">
        <v>4039.8921102091049</v>
      </c>
      <c r="K53" s="63">
        <v>4039.8921102091049</v>
      </c>
      <c r="L53" s="63">
        <v>4039.8921102090999</v>
      </c>
      <c r="M53" s="63">
        <v>4039.8921102091049</v>
      </c>
      <c r="N53" s="69">
        <v>4039.8921102091049</v>
      </c>
      <c r="O53" s="69">
        <v>4255.3463590028796</v>
      </c>
      <c r="P53" s="69">
        <v>4255.3463590028796</v>
      </c>
      <c r="Q53" s="69">
        <v>4255.3463590028796</v>
      </c>
      <c r="R53" s="69">
        <v>4255.3463590028796</v>
      </c>
      <c r="S53" s="69">
        <v>4255.3463590028796</v>
      </c>
      <c r="T53" s="69">
        <v>4255.3463590028796</v>
      </c>
      <c r="U53" s="69">
        <v>4255.3463590028796</v>
      </c>
      <c r="V53" s="69">
        <v>4255.3463590028796</v>
      </c>
      <c r="W53" s="69">
        <v>4255.3463590028796</v>
      </c>
      <c r="X53" s="69">
        <v>4255.3463590028796</v>
      </c>
      <c r="Y53" s="69">
        <v>4255.3463590028796</v>
      </c>
      <c r="Z53" s="69">
        <v>4255.3463590028796</v>
      </c>
      <c r="AA53" s="69">
        <v>4202.1214310072055</v>
      </c>
      <c r="AB53" s="69">
        <v>4202.1214310072055</v>
      </c>
      <c r="AC53" s="69">
        <v>4202.1214310072055</v>
      </c>
      <c r="AD53" s="69">
        <v>4202.1214310072055</v>
      </c>
      <c r="AE53" s="69">
        <v>4755.8018499710251</v>
      </c>
      <c r="AF53" s="69">
        <v>4755.8018499710251</v>
      </c>
      <c r="AG53" s="69">
        <v>4755.8018499710251</v>
      </c>
      <c r="AH53" s="69">
        <v>4980.3499543920361</v>
      </c>
      <c r="AI53" s="69">
        <v>4980.3499543920361</v>
      </c>
      <c r="AJ53" s="69">
        <v>4980.3499543920361</v>
      </c>
      <c r="AK53" s="69">
        <v>4980.3499543920361</v>
      </c>
    </row>
    <row r="54" spans="1:37" ht="15" thickBot="1" x14ac:dyDescent="0.25">
      <c r="A54" s="67" t="s">
        <v>49</v>
      </c>
      <c r="B54" s="65">
        <v>3367.3741037949685</v>
      </c>
      <c r="C54" s="65">
        <v>3516.9932510346562</v>
      </c>
      <c r="D54" s="65">
        <v>3516.9932510346562</v>
      </c>
      <c r="E54" s="65">
        <v>3516.9932510346562</v>
      </c>
      <c r="F54" s="65">
        <v>3516.9932510346562</v>
      </c>
      <c r="G54" s="65">
        <v>3516.9932510346562</v>
      </c>
      <c r="H54" s="65">
        <v>3516.9932510346562</v>
      </c>
      <c r="I54" s="65">
        <v>3516.9932510346562</v>
      </c>
      <c r="J54" s="65">
        <v>3516.9932510346562</v>
      </c>
      <c r="K54" s="65">
        <v>3516.9932510346562</v>
      </c>
      <c r="L54" s="65">
        <v>3516.9932510346598</v>
      </c>
      <c r="M54" s="65">
        <v>3516.9932510346562</v>
      </c>
      <c r="N54" s="71">
        <v>3516.9932510346562</v>
      </c>
      <c r="O54" s="71">
        <v>3701.3803921270246</v>
      </c>
      <c r="P54" s="71">
        <v>3701.3803921270246</v>
      </c>
      <c r="Q54" s="71">
        <v>3701.3803921270246</v>
      </c>
      <c r="R54" s="71">
        <v>3701.3803921270246</v>
      </c>
      <c r="S54" s="71">
        <v>3701.3803921270246</v>
      </c>
      <c r="T54" s="71">
        <v>3701.3803921270246</v>
      </c>
      <c r="U54" s="71">
        <v>3701.3803921270246</v>
      </c>
      <c r="V54" s="71">
        <v>3701.3803921270246</v>
      </c>
      <c r="W54" s="71">
        <v>3701.3803921270246</v>
      </c>
      <c r="X54" s="71">
        <v>3701.3803921270246</v>
      </c>
      <c r="Y54" s="71">
        <v>3701.3803921270246</v>
      </c>
      <c r="Z54" s="71">
        <v>3701.3803921270246</v>
      </c>
      <c r="AA54" s="71">
        <v>3676.5926137558849</v>
      </c>
      <c r="AB54" s="71">
        <v>3676.5926137558849</v>
      </c>
      <c r="AC54" s="71">
        <v>3676.5926137558849</v>
      </c>
      <c r="AD54" s="71">
        <v>3676.5926137558849</v>
      </c>
      <c r="AE54" s="71">
        <v>3942.2356319711807</v>
      </c>
      <c r="AF54" s="71">
        <v>3942.2356319711807</v>
      </c>
      <c r="AG54" s="71">
        <v>3942.2356319711807</v>
      </c>
      <c r="AH54" s="71">
        <v>4131.4166168091306</v>
      </c>
      <c r="AI54" s="71">
        <v>4131.4166168091306</v>
      </c>
      <c r="AJ54" s="71">
        <v>4131.4166168091306</v>
      </c>
      <c r="AK54" s="71">
        <v>4131.4166168091306</v>
      </c>
    </row>
    <row r="56" spans="1:37" ht="15.75" thickBot="1" x14ac:dyDescent="0.3">
      <c r="A56" s="18" t="s">
        <v>58</v>
      </c>
      <c r="B56" s="1">
        <v>43466</v>
      </c>
      <c r="C56" s="1">
        <v>43497</v>
      </c>
      <c r="D56" s="1">
        <v>43525</v>
      </c>
      <c r="E56" s="1">
        <v>43556</v>
      </c>
      <c r="F56" s="1">
        <v>43586</v>
      </c>
      <c r="G56" s="1">
        <v>43617</v>
      </c>
      <c r="H56" s="1">
        <v>43647</v>
      </c>
      <c r="I56" s="1">
        <v>43678</v>
      </c>
      <c r="J56" s="1">
        <v>43709</v>
      </c>
      <c r="K56" s="1">
        <v>43739</v>
      </c>
      <c r="L56" s="1">
        <v>43770</v>
      </c>
      <c r="M56" s="1">
        <v>43800</v>
      </c>
      <c r="N56" s="1">
        <v>43831</v>
      </c>
      <c r="O56" s="1">
        <v>43862</v>
      </c>
      <c r="P56" s="1">
        <v>43891</v>
      </c>
      <c r="Q56" s="1">
        <v>43922</v>
      </c>
      <c r="R56" s="1">
        <v>43952</v>
      </c>
      <c r="S56" s="1">
        <v>43983</v>
      </c>
      <c r="T56" s="1">
        <v>44013</v>
      </c>
      <c r="U56" s="1">
        <v>44044</v>
      </c>
      <c r="V56" s="1">
        <v>44075</v>
      </c>
      <c r="W56" s="1">
        <v>44105</v>
      </c>
      <c r="X56" s="1">
        <v>44136</v>
      </c>
      <c r="Y56" s="1">
        <v>44166</v>
      </c>
      <c r="Z56" s="1">
        <v>44197</v>
      </c>
      <c r="AA56" s="1">
        <v>44228</v>
      </c>
      <c r="AB56" s="1">
        <v>44256</v>
      </c>
      <c r="AC56" s="1">
        <v>44287</v>
      </c>
      <c r="AD56" s="1">
        <v>44317</v>
      </c>
      <c r="AE56" s="1">
        <v>44348</v>
      </c>
      <c r="AF56" s="1">
        <v>44378</v>
      </c>
      <c r="AG56" s="1">
        <v>44409</v>
      </c>
      <c r="AH56" s="1">
        <v>44440</v>
      </c>
      <c r="AI56" s="1">
        <v>44470</v>
      </c>
      <c r="AJ56" s="1">
        <v>44501</v>
      </c>
      <c r="AK56" s="1">
        <v>44531</v>
      </c>
    </row>
    <row r="57" spans="1:37" x14ac:dyDescent="0.2">
      <c r="A57" s="59" t="s">
        <v>53</v>
      </c>
      <c r="B57" s="61">
        <v>3741.9896288545342</v>
      </c>
      <c r="C57" s="61">
        <v>3741.9896288545342</v>
      </c>
      <c r="D57" s="61">
        <v>3741.9896288545342</v>
      </c>
      <c r="E57" s="61">
        <v>3741.9896288545342</v>
      </c>
      <c r="F57" s="61">
        <v>3741.9896288545342</v>
      </c>
      <c r="G57" s="61">
        <v>3741.9896288545342</v>
      </c>
      <c r="H57" s="61">
        <v>3741.9896288545342</v>
      </c>
      <c r="I57" s="61">
        <v>3893.9560627205756</v>
      </c>
      <c r="J57" s="61">
        <v>3893.9560627205756</v>
      </c>
      <c r="K57" s="61">
        <v>3893.9560627205756</v>
      </c>
      <c r="L57" s="61">
        <v>3893.9560627205801</v>
      </c>
      <c r="M57" s="61">
        <v>3893.9560627205756</v>
      </c>
      <c r="N57" s="70">
        <v>3893.9560627205756</v>
      </c>
      <c r="O57" s="70">
        <v>3893.9560627205756</v>
      </c>
      <c r="P57" s="70">
        <v>3893.9560627205756</v>
      </c>
      <c r="Q57" s="70">
        <v>3893.9560627205756</v>
      </c>
      <c r="R57" s="70">
        <v>3893.9560627205756</v>
      </c>
      <c r="S57" s="70">
        <v>3893.9560627205756</v>
      </c>
      <c r="T57" s="70">
        <v>3893.9560627205756</v>
      </c>
      <c r="U57" s="70">
        <v>3919.1567075492449</v>
      </c>
      <c r="V57" s="70">
        <v>3919.1567075492449</v>
      </c>
      <c r="W57" s="70">
        <v>3919.1567075492449</v>
      </c>
      <c r="X57" s="70">
        <v>3919.1567075492449</v>
      </c>
      <c r="Y57" s="70">
        <v>3919.1567075492449</v>
      </c>
      <c r="Z57" s="70">
        <v>3919.1567075492449</v>
      </c>
      <c r="AA57" s="70">
        <v>3919.1567075492449</v>
      </c>
      <c r="AB57" s="70">
        <v>4286.5068988149824</v>
      </c>
      <c r="AC57" s="70">
        <v>4286.5068988149824</v>
      </c>
      <c r="AD57" s="70">
        <v>4311.0125666573495</v>
      </c>
      <c r="AE57" s="70">
        <v>4466.9007949485294</v>
      </c>
      <c r="AF57" s="70">
        <v>4466.9007949485294</v>
      </c>
      <c r="AG57" s="70">
        <v>4466.9007949485294</v>
      </c>
      <c r="AH57" s="70">
        <v>4680.8126622551326</v>
      </c>
      <c r="AI57" s="70">
        <v>4680.8126622551326</v>
      </c>
      <c r="AJ57" s="70">
        <v>4680.8126622551326</v>
      </c>
      <c r="AK57" s="70">
        <v>4680.8126622551326</v>
      </c>
    </row>
    <row r="58" spans="1:37" x14ac:dyDescent="0.2">
      <c r="A58" s="62" t="s">
        <v>52</v>
      </c>
      <c r="B58" s="72"/>
      <c r="C58" s="72"/>
      <c r="D58" s="72"/>
      <c r="E58" s="72"/>
      <c r="F58" s="63">
        <v>3882.2050998554437</v>
      </c>
      <c r="G58" s="63">
        <v>3882.2050998554437</v>
      </c>
      <c r="H58" s="63">
        <v>3882.2050998554437</v>
      </c>
      <c r="I58" s="63">
        <v>3882.2050998554437</v>
      </c>
      <c r="J58" s="63">
        <v>3882.2050998554437</v>
      </c>
      <c r="K58" s="63">
        <v>3882.2050998554437</v>
      </c>
      <c r="L58" s="63">
        <v>3882.2050998554437</v>
      </c>
      <c r="M58" s="63">
        <v>3882.2050998554437</v>
      </c>
      <c r="N58" s="69">
        <v>3882.2050998554437</v>
      </c>
      <c r="O58" s="69">
        <v>4087.2582805173183</v>
      </c>
      <c r="P58" s="69">
        <v>4087.2582805173183</v>
      </c>
      <c r="Q58" s="69">
        <v>4087.2582805173183</v>
      </c>
      <c r="R58" s="69">
        <v>4286.5068988149824</v>
      </c>
      <c r="S58" s="69">
        <v>4286.5068988149824</v>
      </c>
      <c r="T58" s="69">
        <v>4286.5068988149824</v>
      </c>
      <c r="U58" s="69">
        <v>4286.5068988149824</v>
      </c>
      <c r="V58" s="69">
        <v>4286.5068988149824</v>
      </c>
      <c r="W58" s="69">
        <v>4286.5068988149824</v>
      </c>
      <c r="X58" s="69">
        <v>4286.5068988149824</v>
      </c>
      <c r="Y58" s="69">
        <v>4286.5068988149824</v>
      </c>
      <c r="Z58" s="69">
        <v>4286.5068988149824</v>
      </c>
      <c r="AA58" s="69">
        <v>4286.5068988149824</v>
      </c>
      <c r="AB58" s="69">
        <v>3919.1567075492449</v>
      </c>
      <c r="AC58" s="69">
        <v>3919.1567075492449</v>
      </c>
      <c r="AD58" s="69">
        <v>3919.1567075492449</v>
      </c>
      <c r="AE58" s="69">
        <v>3931.3536056452563</v>
      </c>
      <c r="AF58" s="69">
        <v>3931.3536056452563</v>
      </c>
      <c r="AG58" s="69">
        <v>3931.3536056452563</v>
      </c>
      <c r="AH58" s="69">
        <v>4097.6583540145321</v>
      </c>
      <c r="AI58" s="69">
        <v>4097.6583540145321</v>
      </c>
      <c r="AJ58" s="69">
        <v>4097.6583540145321</v>
      </c>
      <c r="AK58" s="69">
        <v>4097.6583540145321</v>
      </c>
    </row>
    <row r="59" spans="1:37" x14ac:dyDescent="0.2">
      <c r="A59" s="62" t="s">
        <v>54</v>
      </c>
      <c r="B59" s="63">
        <v>3467.7868320647249</v>
      </c>
      <c r="C59" s="63">
        <v>3467.7868320647249</v>
      </c>
      <c r="D59" s="63">
        <v>3467.7868320647249</v>
      </c>
      <c r="E59" s="63">
        <v>3467.7868320647249</v>
      </c>
      <c r="F59" s="63">
        <v>3467.7868320647249</v>
      </c>
      <c r="G59" s="63">
        <v>3467.7868320647249</v>
      </c>
      <c r="H59" s="63">
        <v>3467.7868320647249</v>
      </c>
      <c r="I59" s="63">
        <v>3467.7868320647249</v>
      </c>
      <c r="J59" s="63">
        <v>3634.7609236418789</v>
      </c>
      <c r="K59" s="63">
        <v>3634.7609236418789</v>
      </c>
      <c r="L59" s="63">
        <v>3634.7609236418789</v>
      </c>
      <c r="M59" s="63">
        <v>3634.7609236418789</v>
      </c>
      <c r="N59" s="69">
        <v>3634.7609236418789</v>
      </c>
      <c r="O59" s="69">
        <v>3634.7609236418789</v>
      </c>
      <c r="P59" s="69">
        <v>3634.7609236418789</v>
      </c>
      <c r="Q59" s="69">
        <v>3634.7609236418789</v>
      </c>
      <c r="R59" s="69">
        <v>3634.7609236418789</v>
      </c>
      <c r="S59" s="69">
        <v>3634.7609236418789</v>
      </c>
      <c r="T59" s="69">
        <v>3634.7609236418789</v>
      </c>
      <c r="U59" s="69">
        <v>3634.7609236418789</v>
      </c>
      <c r="V59" s="69">
        <v>3679.3426952140589</v>
      </c>
      <c r="W59" s="69">
        <v>3679.3426952140589</v>
      </c>
      <c r="X59" s="69">
        <v>3679.3426952140589</v>
      </c>
      <c r="Y59" s="69">
        <v>3679.3426952140589</v>
      </c>
      <c r="Z59" s="69">
        <v>3679.3426952140589</v>
      </c>
      <c r="AA59" s="69">
        <v>3679.3426952140589</v>
      </c>
      <c r="AB59" s="69">
        <v>3679.3426952140589</v>
      </c>
      <c r="AC59" s="69">
        <v>3679.3426952140589</v>
      </c>
      <c r="AD59" s="69">
        <v>3679.3426952140589</v>
      </c>
      <c r="AE59" s="69">
        <v>3777.1381986665197</v>
      </c>
      <c r="AF59" s="69">
        <v>3777.1381986665197</v>
      </c>
      <c r="AG59" s="69">
        <v>3777.1381986665197</v>
      </c>
      <c r="AH59" s="69">
        <v>3958.8617230434202</v>
      </c>
      <c r="AI59" s="69">
        <v>3958.8617230434202</v>
      </c>
      <c r="AJ59" s="69">
        <v>3958.8617230434202</v>
      </c>
      <c r="AK59" s="69">
        <v>3958.8617230434202</v>
      </c>
    </row>
    <row r="60" spans="1:37" x14ac:dyDescent="0.2">
      <c r="A60" s="62" t="s">
        <v>55</v>
      </c>
      <c r="B60" s="63">
        <v>2319.5461696417774</v>
      </c>
      <c r="C60" s="63">
        <v>2468.4311161357937</v>
      </c>
      <c r="D60" s="63">
        <v>2468.4311161357937</v>
      </c>
      <c r="E60" s="63">
        <v>2468.4311161357937</v>
      </c>
      <c r="F60" s="63">
        <v>2468.4311161357937</v>
      </c>
      <c r="G60" s="63">
        <v>2468.4311161357937</v>
      </c>
      <c r="H60" s="63">
        <v>2468.4311161357937</v>
      </c>
      <c r="I60" s="63">
        <v>2468.4311161357937</v>
      </c>
      <c r="J60" s="63">
        <v>2468.4311161357937</v>
      </c>
      <c r="K60" s="63">
        <v>2468.4311161357937</v>
      </c>
      <c r="L60" s="63">
        <v>2468.4311161357937</v>
      </c>
      <c r="M60" s="63">
        <v>2468.4311161357937</v>
      </c>
      <c r="N60" s="69">
        <v>2468.4311161357937</v>
      </c>
      <c r="O60" s="69">
        <v>2600.5096016186817</v>
      </c>
      <c r="P60" s="69">
        <v>2600.5096016186817</v>
      </c>
      <c r="Q60" s="69">
        <v>2600.5096016186817</v>
      </c>
      <c r="R60" s="69">
        <v>2600.5096016186817</v>
      </c>
      <c r="S60" s="69">
        <v>2600.5096016186817</v>
      </c>
      <c r="T60" s="69">
        <v>2600.5096016186817</v>
      </c>
      <c r="U60" s="69">
        <v>2600.5096016186817</v>
      </c>
      <c r="V60" s="69">
        <v>2600.5096016186799</v>
      </c>
      <c r="W60" s="69">
        <v>2600.5096016186799</v>
      </c>
      <c r="X60" s="69">
        <v>2600.5096016186799</v>
      </c>
      <c r="Y60" s="69">
        <v>2600.5096016186817</v>
      </c>
      <c r="Z60" s="69">
        <v>2600.5096016186817</v>
      </c>
      <c r="AA60" s="69">
        <v>2585.8252466165673</v>
      </c>
      <c r="AB60" s="69">
        <v>2585.8252466165673</v>
      </c>
      <c r="AC60" s="69">
        <v>2585.8252466165673</v>
      </c>
      <c r="AD60" s="69">
        <v>2585.8252466165673</v>
      </c>
      <c r="AE60" s="69">
        <v>2646.0472106389775</v>
      </c>
      <c r="AF60" s="69">
        <v>2646.0472106389775</v>
      </c>
      <c r="AG60" s="69">
        <v>2646.0472106389775</v>
      </c>
      <c r="AH60" s="69">
        <v>2768.9633297093555</v>
      </c>
      <c r="AI60" s="69">
        <v>2768.9633297093555</v>
      </c>
      <c r="AJ60" s="69">
        <v>2768.9633297093555</v>
      </c>
      <c r="AK60" s="69">
        <v>2768.9633297093555</v>
      </c>
    </row>
    <row r="61" spans="1:37" x14ac:dyDescent="0.2">
      <c r="A61" s="62" t="s">
        <v>56</v>
      </c>
      <c r="B61" s="63">
        <v>2216.7079692965949</v>
      </c>
      <c r="C61" s="63">
        <v>2358.8892182754089</v>
      </c>
      <c r="D61" s="63">
        <v>2358.8892182754089</v>
      </c>
      <c r="E61" s="63">
        <v>2358.8892182754089</v>
      </c>
      <c r="F61" s="63">
        <v>2358.8892182754089</v>
      </c>
      <c r="G61" s="63">
        <v>2358.8892182754089</v>
      </c>
      <c r="H61" s="63">
        <v>2358.8892182754089</v>
      </c>
      <c r="I61" s="63">
        <v>2358.8892182754089</v>
      </c>
      <c r="J61" s="63">
        <v>2358.8892182754089</v>
      </c>
      <c r="K61" s="63">
        <v>2358.8892182754089</v>
      </c>
      <c r="L61" s="63">
        <v>2358.8892182754089</v>
      </c>
      <c r="M61" s="63">
        <v>2358.8892182754089</v>
      </c>
      <c r="N61" s="69">
        <v>2358.8892182754089</v>
      </c>
      <c r="O61" s="69">
        <v>2485.6115101945784</v>
      </c>
      <c r="P61" s="69">
        <v>2485.6115101945784</v>
      </c>
      <c r="Q61" s="69">
        <v>2485.6115101945784</v>
      </c>
      <c r="R61" s="69">
        <v>2485.6115101945784</v>
      </c>
      <c r="S61" s="69">
        <v>2485.6115101945784</v>
      </c>
      <c r="T61" s="69">
        <v>2485.6115101945784</v>
      </c>
      <c r="U61" s="69">
        <v>2485.6115101945784</v>
      </c>
      <c r="V61" s="69">
        <v>2485.6115101945784</v>
      </c>
      <c r="W61" s="69">
        <v>2485.6115101945784</v>
      </c>
      <c r="X61" s="69">
        <v>2485.6115101945784</v>
      </c>
      <c r="Y61" s="69">
        <v>2485.6115101945784</v>
      </c>
      <c r="Z61" s="69">
        <v>2485.6115101945784</v>
      </c>
      <c r="AA61" s="69">
        <v>2473.8540887598933</v>
      </c>
      <c r="AB61" s="69">
        <v>2473.8540887598933</v>
      </c>
      <c r="AC61" s="69">
        <v>2473.8540887598933</v>
      </c>
      <c r="AD61" s="69">
        <v>2473.8540887598933</v>
      </c>
      <c r="AE61" s="69">
        <v>2526.5271657317594</v>
      </c>
      <c r="AF61" s="69">
        <v>2526.5271657317594</v>
      </c>
      <c r="AG61" s="69">
        <v>2526.5271657317594</v>
      </c>
      <c r="AH61" s="69">
        <v>2642.8493132403805</v>
      </c>
      <c r="AI61" s="69">
        <v>2642.8493132403805</v>
      </c>
      <c r="AJ61" s="69">
        <v>2642.8493132403805</v>
      </c>
      <c r="AK61" s="69">
        <v>2642.8493132403805</v>
      </c>
    </row>
    <row r="62" spans="1:37" ht="15" thickBot="1" x14ac:dyDescent="0.25">
      <c r="A62" s="64" t="s">
        <v>57</v>
      </c>
      <c r="B62" s="65">
        <v>2079.2523390442971</v>
      </c>
      <c r="C62" s="65">
        <v>2211.776716569474</v>
      </c>
      <c r="D62" s="65">
        <v>2211.776716569474</v>
      </c>
      <c r="E62" s="65">
        <v>2211.776716569474</v>
      </c>
      <c r="F62" s="65">
        <v>2211.776716569474</v>
      </c>
      <c r="G62" s="65">
        <v>2211.776716569474</v>
      </c>
      <c r="H62" s="65">
        <v>2211.776716569474</v>
      </c>
      <c r="I62" s="65">
        <v>2211.776716569474</v>
      </c>
      <c r="J62" s="65">
        <v>2211.776716569474</v>
      </c>
      <c r="K62" s="65">
        <v>2211.776716569474</v>
      </c>
      <c r="L62" s="65">
        <v>2211.776716569474</v>
      </c>
      <c r="M62" s="65">
        <v>2211.776716569474</v>
      </c>
      <c r="N62" s="71">
        <v>2211.776716569474</v>
      </c>
      <c r="O62" s="71">
        <v>2328.7349288250471</v>
      </c>
      <c r="P62" s="71">
        <v>2328.7349288250471</v>
      </c>
      <c r="Q62" s="71">
        <v>2328.7349288250471</v>
      </c>
      <c r="R62" s="71">
        <v>2328.7349288250471</v>
      </c>
      <c r="S62" s="71">
        <v>2328.7349288250471</v>
      </c>
      <c r="T62" s="71">
        <v>2328.7349288250471</v>
      </c>
      <c r="U62" s="71">
        <v>2328.7349288250471</v>
      </c>
      <c r="V62" s="71">
        <v>2328.7349288250471</v>
      </c>
      <c r="W62" s="71">
        <v>2328.7349288250471</v>
      </c>
      <c r="X62" s="71">
        <v>2328.7349288250471</v>
      </c>
      <c r="Y62" s="71">
        <v>2328.7349288250471</v>
      </c>
      <c r="Z62" s="71">
        <v>2328.7349288250471</v>
      </c>
      <c r="AA62" s="71">
        <v>2326.3820895759172</v>
      </c>
      <c r="AB62" s="71">
        <v>2326.3820895759172</v>
      </c>
      <c r="AC62" s="71">
        <v>2326.3820895759172</v>
      </c>
      <c r="AD62" s="71">
        <v>2326.3820895759172</v>
      </c>
      <c r="AE62" s="71">
        <v>2276.7261198857427</v>
      </c>
      <c r="AF62" s="71">
        <v>2276.7261198857427</v>
      </c>
      <c r="AG62" s="71">
        <v>2276.7261198857427</v>
      </c>
      <c r="AH62" s="71">
        <v>2380.7779295058563</v>
      </c>
      <c r="AI62" s="71">
        <v>2380.7779295058563</v>
      </c>
      <c r="AJ62" s="71">
        <v>2380.7779295058563</v>
      </c>
      <c r="AK62" s="71">
        <v>2380.7779295058563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84D55C-7D46-3E42-A1ED-F11E41204D32}">
  <sheetPr>
    <tabColor theme="5" tint="0.59999389629810485"/>
  </sheetPr>
  <dimension ref="B1:BA51"/>
  <sheetViews>
    <sheetView showGridLines="0" zoomScaleNormal="100" workbookViewId="0">
      <pane xSplit="2" ySplit="2" topLeftCell="AU3" activePane="bottomRight" state="frozen"/>
      <selection activeCell="C31" sqref="C31"/>
      <selection pane="topRight" activeCell="C31" sqref="C31"/>
      <selection pane="bottomLeft" activeCell="C31" sqref="C31"/>
      <selection pane="bottomRight" activeCell="BQ42" sqref="BQ42"/>
    </sheetView>
  </sheetViews>
  <sheetFormatPr baseColWidth="10" defaultColWidth="10.85546875" defaultRowHeight="15" x14ac:dyDescent="0.25"/>
  <cols>
    <col min="2" max="2" width="33.140625" bestFit="1" customWidth="1"/>
    <col min="3" max="3" width="24" customWidth="1"/>
    <col min="4" max="10" width="15.42578125" customWidth="1"/>
    <col min="11" max="17" width="16" bestFit="1" customWidth="1"/>
    <col min="18" max="20" width="15.85546875" customWidth="1"/>
    <col min="21" max="21" width="16.85546875" customWidth="1"/>
    <col min="22" max="22" width="15.140625" customWidth="1"/>
    <col min="23" max="23" width="16.28515625" customWidth="1"/>
    <col min="24" max="31" width="15.7109375" customWidth="1"/>
    <col min="32" max="42" width="15.85546875" bestFit="1" customWidth="1"/>
    <col min="43" max="53" width="15.85546875" customWidth="1"/>
  </cols>
  <sheetData>
    <row r="1" spans="2:53" s="73" customFormat="1" ht="15.75" thickBot="1" x14ac:dyDescent="0.3">
      <c r="B1" s="82" t="s">
        <v>129</v>
      </c>
      <c r="C1" s="82"/>
      <c r="D1" s="82"/>
      <c r="E1" s="82"/>
      <c r="F1" s="82"/>
      <c r="G1" s="82"/>
      <c r="H1" s="82"/>
      <c r="I1" s="82"/>
      <c r="J1" s="82"/>
    </row>
    <row r="2" spans="2:53" s="73" customFormat="1" x14ac:dyDescent="0.25">
      <c r="B2" s="88" t="s">
        <v>45</v>
      </c>
      <c r="C2" s="89">
        <v>44105</v>
      </c>
      <c r="D2" s="89">
        <v>44136</v>
      </c>
      <c r="E2" s="89">
        <v>44166</v>
      </c>
      <c r="F2" s="89">
        <v>44197</v>
      </c>
      <c r="G2" s="89">
        <v>44228</v>
      </c>
      <c r="H2" s="89">
        <v>44256</v>
      </c>
      <c r="I2" s="89">
        <v>44287</v>
      </c>
      <c r="J2" s="89">
        <v>44317</v>
      </c>
      <c r="K2" s="89">
        <v>44348</v>
      </c>
      <c r="L2" s="89">
        <v>44378</v>
      </c>
      <c r="M2" s="89">
        <v>44409</v>
      </c>
      <c r="N2" s="89">
        <v>44440</v>
      </c>
      <c r="O2" s="89">
        <v>44470</v>
      </c>
      <c r="P2" s="89">
        <v>44501</v>
      </c>
      <c r="Q2" s="89">
        <v>44531</v>
      </c>
      <c r="R2" s="89">
        <v>44562</v>
      </c>
      <c r="S2" s="89">
        <v>44593</v>
      </c>
      <c r="T2" s="89">
        <v>44621</v>
      </c>
      <c r="U2" s="89">
        <v>44652</v>
      </c>
      <c r="V2" s="89">
        <v>44682</v>
      </c>
      <c r="W2" s="89">
        <v>44713</v>
      </c>
      <c r="X2" s="89">
        <v>44743</v>
      </c>
      <c r="Y2" s="89">
        <v>44774</v>
      </c>
      <c r="Z2" s="89">
        <v>44805</v>
      </c>
      <c r="AA2" s="89">
        <v>44835</v>
      </c>
      <c r="AB2" s="89">
        <v>44866</v>
      </c>
      <c r="AC2" s="89">
        <v>44896</v>
      </c>
      <c r="AD2" s="89">
        <v>44927</v>
      </c>
      <c r="AE2" s="89">
        <v>44958</v>
      </c>
      <c r="AF2" s="89">
        <v>44986</v>
      </c>
      <c r="AG2" s="89">
        <v>45017</v>
      </c>
      <c r="AH2" s="89">
        <v>45047</v>
      </c>
      <c r="AI2" s="89">
        <v>45078</v>
      </c>
      <c r="AJ2" s="89">
        <v>45108</v>
      </c>
      <c r="AK2" s="89">
        <v>45139</v>
      </c>
      <c r="AL2" s="89">
        <v>45170</v>
      </c>
      <c r="AM2" s="89">
        <v>45200</v>
      </c>
      <c r="AN2" s="89">
        <v>45231</v>
      </c>
      <c r="AO2" s="89">
        <v>45261</v>
      </c>
      <c r="AP2" s="89">
        <v>45292</v>
      </c>
      <c r="AQ2" s="89">
        <v>45323</v>
      </c>
      <c r="AR2" s="89">
        <v>45352</v>
      </c>
      <c r="AS2" s="89">
        <v>45383</v>
      </c>
      <c r="AT2" s="89">
        <v>45413</v>
      </c>
      <c r="AU2" s="89">
        <v>45444</v>
      </c>
      <c r="AV2" s="89">
        <v>45474</v>
      </c>
      <c r="AW2" s="89">
        <v>45505</v>
      </c>
      <c r="AX2" s="89">
        <v>45536</v>
      </c>
      <c r="AY2" s="89">
        <v>45566</v>
      </c>
      <c r="AZ2" s="89">
        <v>45597</v>
      </c>
      <c r="BA2" s="89">
        <v>45627</v>
      </c>
    </row>
    <row r="3" spans="2:53" s="73" customFormat="1" x14ac:dyDescent="0.25">
      <c r="B3" s="90" t="s">
        <v>130</v>
      </c>
      <c r="C3" s="90">
        <v>16835942.079954658</v>
      </c>
      <c r="D3" s="90">
        <v>16835942.079954658</v>
      </c>
      <c r="E3" s="90">
        <v>16835942.079954658</v>
      </c>
      <c r="F3" s="90">
        <v>16875940.041752517</v>
      </c>
      <c r="G3" s="90">
        <v>16875940.041752517</v>
      </c>
      <c r="H3" s="90">
        <v>16875940.041752517</v>
      </c>
      <c r="I3" s="90">
        <v>16875940.041752517</v>
      </c>
      <c r="J3" s="90">
        <v>16875940.041752517</v>
      </c>
      <c r="K3" s="90">
        <v>16875940.041752517</v>
      </c>
      <c r="L3" s="90">
        <v>16875940.041752517</v>
      </c>
      <c r="M3" s="90">
        <v>16875940.041752517</v>
      </c>
      <c r="N3" s="90">
        <v>16875940.041752517</v>
      </c>
      <c r="O3" s="90">
        <v>16875940.041752517</v>
      </c>
      <c r="P3" s="90">
        <v>16875940.041752499</v>
      </c>
      <c r="Q3" s="90">
        <v>16875940.041752499</v>
      </c>
      <c r="R3" s="90">
        <v>17824691.687636532</v>
      </c>
      <c r="S3" s="90">
        <v>17824691.687636532</v>
      </c>
      <c r="T3" s="90">
        <v>17824691.687636532</v>
      </c>
      <c r="U3" s="118">
        <v>17824691.687636532</v>
      </c>
      <c r="V3" s="118">
        <v>17824691.687636532</v>
      </c>
      <c r="W3" s="118">
        <v>17824691.687636532</v>
      </c>
      <c r="X3" s="118">
        <v>17824691.687636532</v>
      </c>
      <c r="Y3" s="118">
        <v>17824691.687636532</v>
      </c>
      <c r="Z3" s="118">
        <v>17824691.687636532</v>
      </c>
      <c r="AA3" s="118">
        <v>17824691.687636532</v>
      </c>
      <c r="AB3" s="118">
        <v>17824691.687636532</v>
      </c>
      <c r="AC3" s="118">
        <v>17824691.687636532</v>
      </c>
      <c r="AD3" s="114">
        <v>20163772.500165071</v>
      </c>
      <c r="AE3" s="114">
        <v>20163772.500165071</v>
      </c>
      <c r="AF3" s="114">
        <v>20163772.500165071</v>
      </c>
      <c r="AG3" s="114">
        <v>20163772.500165071</v>
      </c>
      <c r="AH3" s="114">
        <v>20163772.500165071</v>
      </c>
      <c r="AI3" s="114">
        <v>20163772.500165071</v>
      </c>
      <c r="AJ3" s="114">
        <v>20163772.500165071</v>
      </c>
      <c r="AK3" s="114">
        <v>20163772.5</v>
      </c>
      <c r="AL3" s="114">
        <v>20163772.5</v>
      </c>
      <c r="AM3" s="114">
        <v>20163772.500165071</v>
      </c>
      <c r="AN3" s="114">
        <v>20163772.500165071</v>
      </c>
      <c r="AO3" s="114">
        <v>20163772.500165071</v>
      </c>
      <c r="AP3" s="114">
        <v>22034077.199999999</v>
      </c>
      <c r="AQ3" s="114">
        <v>22034077.195204366</v>
      </c>
      <c r="AR3" s="114">
        <v>22034077.195204366</v>
      </c>
      <c r="AS3" s="114">
        <v>22034077.195204366</v>
      </c>
      <c r="AT3" s="114">
        <v>22034077.195204366</v>
      </c>
      <c r="AU3" s="114">
        <v>22034077.195204366</v>
      </c>
      <c r="AV3" s="114">
        <v>22034077.195204366</v>
      </c>
      <c r="AW3" s="114">
        <v>22034077.195204366</v>
      </c>
      <c r="AX3" s="114">
        <v>22034077.195204366</v>
      </c>
      <c r="AY3" s="114">
        <v>22034077.195204366</v>
      </c>
      <c r="AZ3" s="114">
        <v>22034077.195204366</v>
      </c>
      <c r="BA3" s="114">
        <v>22034077.195204366</v>
      </c>
    </row>
    <row r="4" spans="2:53" s="73" customFormat="1" x14ac:dyDescent="0.25">
      <c r="B4" s="91" t="s">
        <v>131</v>
      </c>
      <c r="C4" s="91">
        <v>13403019.160204891</v>
      </c>
      <c r="D4" s="91">
        <v>13403019.160204891</v>
      </c>
      <c r="E4" s="91">
        <v>13403019.160204891</v>
      </c>
      <c r="F4" s="91">
        <v>13434861.36100363</v>
      </c>
      <c r="G4" s="91">
        <v>13434861.36100363</v>
      </c>
      <c r="H4" s="91">
        <v>13434861.36100363</v>
      </c>
      <c r="I4" s="91">
        <v>13434861.36100363</v>
      </c>
      <c r="J4" s="91">
        <v>13434861.36100363</v>
      </c>
      <c r="K4" s="91">
        <v>13434861.36100363</v>
      </c>
      <c r="L4" s="91">
        <v>13434861.36100363</v>
      </c>
      <c r="M4" s="91">
        <v>13434861.36100363</v>
      </c>
      <c r="N4" s="91">
        <v>13434861.36100363</v>
      </c>
      <c r="O4" s="91">
        <v>13434861.36100363</v>
      </c>
      <c r="P4" s="91">
        <v>13434861.3610036</v>
      </c>
      <c r="Q4" s="91">
        <v>13434861.3610036</v>
      </c>
      <c r="R4" s="91">
        <v>14190158.357611829</v>
      </c>
      <c r="S4" s="91">
        <v>14190158.357611829</v>
      </c>
      <c r="T4" s="91">
        <v>14190158.357611829</v>
      </c>
      <c r="U4" s="119">
        <v>14190158.357611829</v>
      </c>
      <c r="V4" s="119">
        <v>14190158.357611829</v>
      </c>
      <c r="W4" s="119">
        <v>14190158.357611829</v>
      </c>
      <c r="X4" s="119">
        <v>14190158.357611829</v>
      </c>
      <c r="Y4" s="119">
        <v>14190158.357611829</v>
      </c>
      <c r="Z4" s="119">
        <v>14190158.357611829</v>
      </c>
      <c r="AA4" s="119">
        <v>14190158.357611829</v>
      </c>
      <c r="AB4" s="119">
        <v>14190158.357611829</v>
      </c>
      <c r="AC4" s="119">
        <v>14190158.357611829</v>
      </c>
      <c r="AD4" s="95">
        <v>16052290.265568124</v>
      </c>
      <c r="AE4" s="95">
        <v>16052290.265568124</v>
      </c>
      <c r="AF4" s="95">
        <v>16052290.265568124</v>
      </c>
      <c r="AG4" s="95">
        <v>16052290.265568124</v>
      </c>
      <c r="AH4" s="95">
        <v>16052290.265568124</v>
      </c>
      <c r="AI4" s="95">
        <v>16052290.265568124</v>
      </c>
      <c r="AJ4" s="95">
        <v>16052290.265568124</v>
      </c>
      <c r="AK4" s="95">
        <v>16052290.27</v>
      </c>
      <c r="AL4" s="95">
        <v>16052290.27</v>
      </c>
      <c r="AM4" s="95">
        <v>16052290.265568124</v>
      </c>
      <c r="AN4" s="95">
        <v>16052290.265568124</v>
      </c>
      <c r="AO4" s="95">
        <v>16052290.265568124</v>
      </c>
      <c r="AP4" s="95">
        <v>17541231.579999998</v>
      </c>
      <c r="AQ4" s="95">
        <v>17541231.576008912</v>
      </c>
      <c r="AR4" s="95">
        <v>17541231.576008912</v>
      </c>
      <c r="AS4" s="95">
        <v>17541231.576008912</v>
      </c>
      <c r="AT4" s="95">
        <v>17541231.576008912</v>
      </c>
      <c r="AU4" s="95">
        <v>17541231.576008912</v>
      </c>
      <c r="AV4" s="95">
        <v>17541231.576008912</v>
      </c>
      <c r="AW4" s="95">
        <v>17541231.576008912</v>
      </c>
      <c r="AX4" s="95">
        <v>17541231.576008912</v>
      </c>
      <c r="AY4" s="95">
        <v>17541231.576008912</v>
      </c>
      <c r="AZ4" s="95">
        <v>17541231.576008912</v>
      </c>
      <c r="BA4" s="95">
        <v>17541231.576008912</v>
      </c>
    </row>
    <row r="5" spans="2:53" s="73" customFormat="1" x14ac:dyDescent="0.25">
      <c r="B5" s="91" t="s">
        <v>132</v>
      </c>
      <c r="C5" s="91">
        <v>8680527.3189689368</v>
      </c>
      <c r="D5" s="91">
        <v>8680527.3189689368</v>
      </c>
      <c r="E5" s="91">
        <v>8680527.3189689368</v>
      </c>
      <c r="F5" s="91">
        <v>8701150.0675172806</v>
      </c>
      <c r="G5" s="91">
        <v>8701150.0675172806</v>
      </c>
      <c r="H5" s="91">
        <v>8701150.0675172806</v>
      </c>
      <c r="I5" s="91">
        <v>8701150.0675172806</v>
      </c>
      <c r="J5" s="91">
        <v>8701150.0675172806</v>
      </c>
      <c r="K5" s="91">
        <v>8701150.0675172806</v>
      </c>
      <c r="L5" s="91">
        <v>8701150.0675172806</v>
      </c>
      <c r="M5" s="91">
        <v>8701150.0675172806</v>
      </c>
      <c r="N5" s="91">
        <v>8701150.0675172806</v>
      </c>
      <c r="O5" s="91">
        <v>8701150.0675172806</v>
      </c>
      <c r="P5" s="91">
        <v>8701150.0675172806</v>
      </c>
      <c r="Q5" s="91">
        <v>8701150.0675172806</v>
      </c>
      <c r="R5" s="91">
        <v>9190321.6589792483</v>
      </c>
      <c r="S5" s="91">
        <v>9190321.6589792483</v>
      </c>
      <c r="T5" s="91">
        <v>9190321.6589792483</v>
      </c>
      <c r="U5" s="119">
        <v>9190321.6589792483</v>
      </c>
      <c r="V5" s="119">
        <v>9190321.6589792483</v>
      </c>
      <c r="W5" s="119">
        <v>9190321.6589792483</v>
      </c>
      <c r="X5" s="119">
        <v>9190321.6589792483</v>
      </c>
      <c r="Y5" s="119">
        <v>9190321.6589792483</v>
      </c>
      <c r="Z5" s="119">
        <v>9190321.6589792483</v>
      </c>
      <c r="AA5" s="119">
        <v>9190321.6589792483</v>
      </c>
      <c r="AB5" s="119">
        <v>9190321.6589792483</v>
      </c>
      <c r="AC5" s="119">
        <v>9190321.6589792483</v>
      </c>
      <c r="AD5" s="95">
        <v>10396339.997484053</v>
      </c>
      <c r="AE5" s="95">
        <v>10396339.997484053</v>
      </c>
      <c r="AF5" s="95">
        <v>10396339.997484053</v>
      </c>
      <c r="AG5" s="95">
        <v>10396339.997484053</v>
      </c>
      <c r="AH5" s="95">
        <v>10396339.997484053</v>
      </c>
      <c r="AI5" s="95">
        <v>10396339.997484053</v>
      </c>
      <c r="AJ5" s="95">
        <v>10396339.997484053</v>
      </c>
      <c r="AK5" s="95">
        <v>10396340</v>
      </c>
      <c r="AL5" s="95">
        <v>10396340</v>
      </c>
      <c r="AM5" s="95">
        <v>10396339.997484053</v>
      </c>
      <c r="AN5" s="95">
        <v>10396339.997484053</v>
      </c>
      <c r="AO5" s="95">
        <v>10396339.997484053</v>
      </c>
      <c r="AP5" s="95">
        <v>11360659.720000001</v>
      </c>
      <c r="AQ5" s="95">
        <v>11360659.720311714</v>
      </c>
      <c r="AR5" s="95">
        <v>11360659.720311714</v>
      </c>
      <c r="AS5" s="95">
        <v>11360659.720311714</v>
      </c>
      <c r="AT5" s="95">
        <v>11360659.720311714</v>
      </c>
      <c r="AU5" s="95">
        <v>11360659.720311714</v>
      </c>
      <c r="AV5" s="95">
        <v>11360659.720311714</v>
      </c>
      <c r="AW5" s="95">
        <v>11360659.720311714</v>
      </c>
      <c r="AX5" s="95">
        <v>11360659.720311714</v>
      </c>
      <c r="AY5" s="95">
        <v>11360659.720311714</v>
      </c>
      <c r="AZ5" s="95">
        <v>11360659.720311714</v>
      </c>
      <c r="BA5" s="95">
        <v>11360659.720311714</v>
      </c>
    </row>
    <row r="6" spans="2:53" s="73" customFormat="1" x14ac:dyDescent="0.25">
      <c r="B6" s="91" t="s">
        <v>133</v>
      </c>
      <c r="C6" s="91">
        <v>9171243.5928863175</v>
      </c>
      <c r="D6" s="91">
        <v>9171243.5928863175</v>
      </c>
      <c r="E6" s="91">
        <v>9171243.5928863175</v>
      </c>
      <c r="F6" s="91">
        <v>9193032.1598180067</v>
      </c>
      <c r="G6" s="91">
        <v>9193032.1598180067</v>
      </c>
      <c r="H6" s="91">
        <v>9193032.1598180067</v>
      </c>
      <c r="I6" s="91">
        <v>9193032.1598180067</v>
      </c>
      <c r="J6" s="91">
        <v>9193032.1598180067</v>
      </c>
      <c r="K6" s="91">
        <v>9193032.1598180067</v>
      </c>
      <c r="L6" s="91">
        <v>9193032.1598180067</v>
      </c>
      <c r="M6" s="91">
        <v>9193032.1598180067</v>
      </c>
      <c r="N6" s="91">
        <v>9193032.1598180067</v>
      </c>
      <c r="O6" s="91">
        <v>9193032.1598180067</v>
      </c>
      <c r="P6" s="91">
        <v>9193032.1598180104</v>
      </c>
      <c r="Q6" s="91">
        <v>9193032.1598180104</v>
      </c>
      <c r="R6" s="91">
        <v>9709856.9631008618</v>
      </c>
      <c r="S6" s="91">
        <v>9709856.9631008618</v>
      </c>
      <c r="T6" s="91">
        <v>9709856.9631008618</v>
      </c>
      <c r="U6" s="119">
        <v>9709856.9631008618</v>
      </c>
      <c r="V6" s="119">
        <v>9709856.9631008618</v>
      </c>
      <c r="W6" s="119">
        <v>9709856.9631008618</v>
      </c>
      <c r="X6" s="119">
        <v>9709856.9631008618</v>
      </c>
      <c r="Y6" s="119">
        <v>9709856.9631008618</v>
      </c>
      <c r="Z6" s="119">
        <v>9709856.9631008618</v>
      </c>
      <c r="AA6" s="119">
        <v>9709856.9631008618</v>
      </c>
      <c r="AB6" s="119">
        <v>9709856.9631008618</v>
      </c>
      <c r="AC6" s="119">
        <v>9709856.9631008618</v>
      </c>
      <c r="AD6" s="95">
        <v>10984052.360855727</v>
      </c>
      <c r="AE6" s="95">
        <v>10984052.360855727</v>
      </c>
      <c r="AF6" s="95">
        <v>10984052.360855727</v>
      </c>
      <c r="AG6" s="95">
        <v>10984052.360855727</v>
      </c>
      <c r="AH6" s="95">
        <v>10984052.360855727</v>
      </c>
      <c r="AI6" s="95">
        <v>10984052.360855727</v>
      </c>
      <c r="AJ6" s="95">
        <v>10984052.360855727</v>
      </c>
      <c r="AK6" s="95">
        <v>10984052.359999999</v>
      </c>
      <c r="AL6" s="95">
        <v>10984052.359999999</v>
      </c>
      <c r="AM6" s="95">
        <v>10984052.360855727</v>
      </c>
      <c r="AN6" s="95">
        <v>10984052.360855727</v>
      </c>
      <c r="AO6" s="95">
        <v>10984052.360855727</v>
      </c>
      <c r="AP6" s="95">
        <v>12002885.75</v>
      </c>
      <c r="AQ6" s="95">
        <v>12002885.751328556</v>
      </c>
      <c r="AR6" s="95">
        <v>12002885.751328556</v>
      </c>
      <c r="AS6" s="95">
        <v>12002885.751328556</v>
      </c>
      <c r="AT6" s="95">
        <v>12002885.751328556</v>
      </c>
      <c r="AU6" s="95">
        <v>12002885.751328556</v>
      </c>
      <c r="AV6" s="95">
        <v>12002885.751328556</v>
      </c>
      <c r="AW6" s="95">
        <v>12002885.751328556</v>
      </c>
      <c r="AX6" s="95">
        <v>12002885.751328556</v>
      </c>
      <c r="AY6" s="95">
        <v>12002885.751328556</v>
      </c>
      <c r="AZ6" s="95">
        <v>12002885.751328556</v>
      </c>
      <c r="BA6" s="95">
        <v>12002885.751328556</v>
      </c>
    </row>
    <row r="7" spans="2:53" s="73" customFormat="1" x14ac:dyDescent="0.25">
      <c r="B7" s="91" t="s">
        <v>134</v>
      </c>
      <c r="C7" s="91">
        <v>15962172.391175628</v>
      </c>
      <c r="D7" s="91">
        <v>15962172.391175628</v>
      </c>
      <c r="E7" s="91">
        <v>15962172.391175628</v>
      </c>
      <c r="F7" s="91">
        <v>16000094.49606771</v>
      </c>
      <c r="G7" s="91">
        <v>16000094.49606771</v>
      </c>
      <c r="H7" s="91">
        <v>16000094.49606771</v>
      </c>
      <c r="I7" s="91">
        <v>16000094.49606771</v>
      </c>
      <c r="J7" s="91">
        <v>16000094.49606771</v>
      </c>
      <c r="K7" s="91">
        <v>16000094.49606771</v>
      </c>
      <c r="L7" s="91">
        <v>16000094.49606771</v>
      </c>
      <c r="M7" s="91">
        <v>16000094.49606771</v>
      </c>
      <c r="N7" s="91">
        <v>16000094.49606771</v>
      </c>
      <c r="O7" s="91">
        <v>16000094.49606771</v>
      </c>
      <c r="P7" s="91">
        <v>16000094.496067701</v>
      </c>
      <c r="Q7" s="91">
        <v>16000094.496067701</v>
      </c>
      <c r="R7" s="91">
        <v>16899606.816559907</v>
      </c>
      <c r="S7" s="91">
        <v>16899606.816559907</v>
      </c>
      <c r="T7" s="91">
        <v>16899606.816559907</v>
      </c>
      <c r="U7" s="119">
        <v>16899606.816559907</v>
      </c>
      <c r="V7" s="119">
        <v>16899606.816559907</v>
      </c>
      <c r="W7" s="119">
        <v>16899606.816559907</v>
      </c>
      <c r="X7" s="119">
        <v>16899606.816559907</v>
      </c>
      <c r="Y7" s="119">
        <v>16899606.816559907</v>
      </c>
      <c r="Z7" s="119">
        <v>16899606.816559907</v>
      </c>
      <c r="AA7" s="119">
        <v>16899606.816559907</v>
      </c>
      <c r="AB7" s="119">
        <v>16899606.816559907</v>
      </c>
      <c r="AC7" s="119">
        <v>16899606.816559907</v>
      </c>
      <c r="AD7" s="95">
        <v>19117291.516896691</v>
      </c>
      <c r="AE7" s="95">
        <v>19117291.516896691</v>
      </c>
      <c r="AF7" s="95">
        <v>19117291.516896691</v>
      </c>
      <c r="AG7" s="95">
        <v>19117291.516896691</v>
      </c>
      <c r="AH7" s="95">
        <v>19117291.516896691</v>
      </c>
      <c r="AI7" s="95">
        <v>19117291.516896691</v>
      </c>
      <c r="AJ7" s="95">
        <v>19117291.516896691</v>
      </c>
      <c r="AK7" s="95">
        <v>19117291.52</v>
      </c>
      <c r="AL7" s="95">
        <v>19117291.52</v>
      </c>
      <c r="AM7" s="95">
        <v>19117291.516896691</v>
      </c>
      <c r="AN7" s="95">
        <v>19117291.516896691</v>
      </c>
      <c r="AO7" s="95">
        <v>19117291.516896691</v>
      </c>
      <c r="AP7" s="95">
        <v>20890529.140000001</v>
      </c>
      <c r="AQ7" s="95">
        <v>20890529.142950751</v>
      </c>
      <c r="AR7" s="95">
        <v>20890529.142950751</v>
      </c>
      <c r="AS7" s="95">
        <v>20890529.142950751</v>
      </c>
      <c r="AT7" s="95">
        <v>20890529.142950751</v>
      </c>
      <c r="AU7" s="95">
        <v>20890529.142950751</v>
      </c>
      <c r="AV7" s="95">
        <v>20890529.142950751</v>
      </c>
      <c r="AW7" s="95">
        <v>20890529.142950751</v>
      </c>
      <c r="AX7" s="95">
        <v>20890529.142950751</v>
      </c>
      <c r="AY7" s="95">
        <v>20890529.142950751</v>
      </c>
      <c r="AZ7" s="95">
        <v>20890529.142950751</v>
      </c>
      <c r="BA7" s="95">
        <v>20890529.142950751</v>
      </c>
    </row>
    <row r="8" spans="2:53" s="73" customFormat="1" x14ac:dyDescent="0.25">
      <c r="B8" s="91" t="s">
        <v>135</v>
      </c>
      <c r="C8" s="91">
        <v>12773987.23770296</v>
      </c>
      <c r="D8" s="91">
        <v>12773987.23770296</v>
      </c>
      <c r="E8" s="91">
        <v>12773987.23770296</v>
      </c>
      <c r="F8" s="91">
        <v>12804335.016942965</v>
      </c>
      <c r="G8" s="91">
        <v>12804335.016942965</v>
      </c>
      <c r="H8" s="91">
        <v>12804335.016942965</v>
      </c>
      <c r="I8" s="91">
        <v>12804335.016942965</v>
      </c>
      <c r="J8" s="91">
        <v>12804335.016942965</v>
      </c>
      <c r="K8" s="91">
        <v>12804335.016942965</v>
      </c>
      <c r="L8" s="91">
        <v>12804335.016942965</v>
      </c>
      <c r="M8" s="91">
        <v>12804335.016942965</v>
      </c>
      <c r="N8" s="91">
        <v>12804335.016942965</v>
      </c>
      <c r="O8" s="91">
        <v>12804335.016942965</v>
      </c>
      <c r="P8" s="91">
        <v>12804335.016943</v>
      </c>
      <c r="Q8" s="91">
        <v>12804335.016943</v>
      </c>
      <c r="R8" s="91">
        <v>13524184.334475465</v>
      </c>
      <c r="S8" s="91">
        <v>13524184.334475465</v>
      </c>
      <c r="T8" s="91">
        <v>13524184.334475465</v>
      </c>
      <c r="U8" s="119">
        <v>13524184.334475465</v>
      </c>
      <c r="V8" s="119">
        <v>13524184.334475465</v>
      </c>
      <c r="W8" s="119">
        <v>13524184.334475465</v>
      </c>
      <c r="X8" s="119">
        <v>13524184.334475465</v>
      </c>
      <c r="Y8" s="119">
        <v>13524184.334475465</v>
      </c>
      <c r="Z8" s="119">
        <v>13524184.334475465</v>
      </c>
      <c r="AA8" s="119">
        <v>13524184.334475465</v>
      </c>
      <c r="AB8" s="119">
        <v>13524184.334475465</v>
      </c>
      <c r="AC8" s="119">
        <v>13524184.334475465</v>
      </c>
      <c r="AD8" s="95">
        <v>15298922.46943084</v>
      </c>
      <c r="AE8" s="95">
        <v>15298922.46943084</v>
      </c>
      <c r="AF8" s="95">
        <v>15298922.46943084</v>
      </c>
      <c r="AG8" s="95">
        <v>15298922.46943084</v>
      </c>
      <c r="AH8" s="95">
        <v>15298922.46943084</v>
      </c>
      <c r="AI8" s="95">
        <v>15298922.46943084</v>
      </c>
      <c r="AJ8" s="95">
        <v>15298922.46943084</v>
      </c>
      <c r="AK8" s="95">
        <v>15298922.470000001</v>
      </c>
      <c r="AL8" s="95">
        <v>15298922.470000001</v>
      </c>
      <c r="AM8" s="95">
        <v>15298922.46943084</v>
      </c>
      <c r="AN8" s="95">
        <v>15298922.46943084</v>
      </c>
      <c r="AO8" s="95">
        <v>15298922.46943084</v>
      </c>
      <c r="AP8" s="95">
        <v>16717984.630000001</v>
      </c>
      <c r="AQ8" s="95">
        <v>16717984.627734028</v>
      </c>
      <c r="AR8" s="95">
        <v>16717984.627734028</v>
      </c>
      <c r="AS8" s="95">
        <v>16717984.627734028</v>
      </c>
      <c r="AT8" s="95">
        <v>16717984.627734028</v>
      </c>
      <c r="AU8" s="95">
        <v>16717984.627734028</v>
      </c>
      <c r="AV8" s="95">
        <v>16717984.627734028</v>
      </c>
      <c r="AW8" s="95">
        <v>16717984.627734028</v>
      </c>
      <c r="AX8" s="95">
        <v>16717984.627734028</v>
      </c>
      <c r="AY8" s="95">
        <v>16717984.627734028</v>
      </c>
      <c r="AZ8" s="95">
        <v>16717984.627734028</v>
      </c>
      <c r="BA8" s="95">
        <v>16717984.627734028</v>
      </c>
    </row>
    <row r="9" spans="2:53" s="73" customFormat="1" x14ac:dyDescent="0.25">
      <c r="B9" s="91" t="s">
        <v>136</v>
      </c>
      <c r="C9" s="91">
        <v>9270060.5954213738</v>
      </c>
      <c r="D9" s="91">
        <v>9270060.5954213738</v>
      </c>
      <c r="E9" s="91">
        <v>9270060.5954213738</v>
      </c>
      <c r="F9" s="91">
        <v>9292083.9266848471</v>
      </c>
      <c r="G9" s="91">
        <v>9292083.9266848471</v>
      </c>
      <c r="H9" s="91">
        <v>9292083.9266848471</v>
      </c>
      <c r="I9" s="91">
        <v>9292083.9266848471</v>
      </c>
      <c r="J9" s="91">
        <v>9292083.9266848471</v>
      </c>
      <c r="K9" s="91">
        <v>9292083.9266848471</v>
      </c>
      <c r="L9" s="91">
        <v>9292083.9266848471</v>
      </c>
      <c r="M9" s="91">
        <v>9292083.9266848471</v>
      </c>
      <c r="N9" s="91">
        <v>9292083.9266848471</v>
      </c>
      <c r="O9" s="91">
        <v>9292083.9266848471</v>
      </c>
      <c r="P9" s="91">
        <v>9292083.9266848508</v>
      </c>
      <c r="Q9" s="91">
        <v>9292083.9266848508</v>
      </c>
      <c r="R9" s="91">
        <v>9814477.3398709204</v>
      </c>
      <c r="S9" s="91">
        <v>9814477.3398709204</v>
      </c>
      <c r="T9" s="91">
        <v>9814477.3398709204</v>
      </c>
      <c r="U9" s="119">
        <v>9814477.3398709204</v>
      </c>
      <c r="V9" s="119">
        <v>9814477.3398709204</v>
      </c>
      <c r="W9" s="119">
        <v>9814477.3398709204</v>
      </c>
      <c r="X9" s="119">
        <v>9814477.3398709204</v>
      </c>
      <c r="Y9" s="119">
        <v>9814477.3398709204</v>
      </c>
      <c r="Z9" s="119">
        <v>9814477.3398709204</v>
      </c>
      <c r="AA9" s="119">
        <v>9814477.3398709204</v>
      </c>
      <c r="AB9" s="119">
        <v>9814477.3398709204</v>
      </c>
      <c r="AC9" s="119">
        <v>9814477.3398709204</v>
      </c>
      <c r="AD9" s="95">
        <v>11102401.755787266</v>
      </c>
      <c r="AE9" s="95">
        <v>11102401.755787266</v>
      </c>
      <c r="AF9" s="95">
        <v>11102401.755787266</v>
      </c>
      <c r="AG9" s="95">
        <v>11102401.755787266</v>
      </c>
      <c r="AH9" s="95">
        <v>11102401.755787266</v>
      </c>
      <c r="AI9" s="95">
        <v>11102401.755787266</v>
      </c>
      <c r="AJ9" s="95">
        <v>11102401.755787266</v>
      </c>
      <c r="AK9" s="95">
        <v>11102401.76</v>
      </c>
      <c r="AL9" s="95">
        <v>11102401.76</v>
      </c>
      <c r="AM9" s="95">
        <v>11102401.755787266</v>
      </c>
      <c r="AN9" s="95">
        <v>11102401.755787266</v>
      </c>
      <c r="AO9" s="95">
        <v>11102401.755787266</v>
      </c>
      <c r="AP9" s="95">
        <v>12132212.73</v>
      </c>
      <c r="AQ9" s="95">
        <v>12132212.726422423</v>
      </c>
      <c r="AR9" s="95">
        <v>12132212.726422423</v>
      </c>
      <c r="AS9" s="95">
        <v>12132212.726422423</v>
      </c>
      <c r="AT9" s="95">
        <v>12132212.726422423</v>
      </c>
      <c r="AU9" s="95">
        <v>12132212.726422423</v>
      </c>
      <c r="AV9" s="95">
        <v>12132212.726422423</v>
      </c>
      <c r="AW9" s="95">
        <v>12132212.726422423</v>
      </c>
      <c r="AX9" s="95">
        <v>12132212.726422423</v>
      </c>
      <c r="AY9" s="95">
        <v>12132212.726422423</v>
      </c>
      <c r="AZ9" s="95">
        <v>12132212.726422423</v>
      </c>
      <c r="BA9" s="95">
        <v>12132212.726422423</v>
      </c>
    </row>
    <row r="10" spans="2:53" s="73" customFormat="1" x14ac:dyDescent="0.25">
      <c r="B10" s="91" t="s">
        <v>137</v>
      </c>
      <c r="C10" s="91">
        <v>21417108.603141785</v>
      </c>
      <c r="D10" s="91">
        <v>21417108.603141785</v>
      </c>
      <c r="E10" s="91">
        <v>21417108.603141785</v>
      </c>
      <c r="F10" s="91">
        <v>21467990.263797354</v>
      </c>
      <c r="G10" s="91">
        <v>21467990.263797354</v>
      </c>
      <c r="H10" s="91">
        <v>21467990.263797354</v>
      </c>
      <c r="I10" s="91">
        <v>21467990.263797354</v>
      </c>
      <c r="J10" s="91">
        <v>21467990.263797354</v>
      </c>
      <c r="K10" s="91">
        <v>21467990.263797354</v>
      </c>
      <c r="L10" s="91">
        <v>21467990.263797354</v>
      </c>
      <c r="M10" s="91">
        <v>21467990.263797354</v>
      </c>
      <c r="N10" s="91">
        <v>21467990.263797354</v>
      </c>
      <c r="O10" s="91">
        <v>21467990.263797354</v>
      </c>
      <c r="P10" s="91">
        <v>21467990.263797399</v>
      </c>
      <c r="Q10" s="91">
        <v>21467990.263797399</v>
      </c>
      <c r="R10" s="91">
        <v>22674903.244419947</v>
      </c>
      <c r="S10" s="91">
        <v>22674903.244419947</v>
      </c>
      <c r="T10" s="91">
        <v>22674903.244419947</v>
      </c>
      <c r="U10" s="119">
        <v>22674903.244419947</v>
      </c>
      <c r="V10" s="119">
        <v>22674903.244419947</v>
      </c>
      <c r="W10" s="119">
        <v>22674903.244419947</v>
      </c>
      <c r="X10" s="119">
        <v>22674903.244419947</v>
      </c>
      <c r="Y10" s="119">
        <v>22674903.244419947</v>
      </c>
      <c r="Z10" s="119">
        <v>22674903.244419947</v>
      </c>
      <c r="AA10" s="119">
        <v>22674903.244419947</v>
      </c>
      <c r="AB10" s="119">
        <v>22674903.244419947</v>
      </c>
      <c r="AC10" s="119">
        <v>22674903.244419947</v>
      </c>
      <c r="AD10" s="95">
        <v>25650462.767940462</v>
      </c>
      <c r="AE10" s="95">
        <v>25650462.767940462</v>
      </c>
      <c r="AF10" s="95">
        <v>25650462.767940462</v>
      </c>
      <c r="AG10" s="95">
        <v>25650462.767940462</v>
      </c>
      <c r="AH10" s="95">
        <v>25650462.767940462</v>
      </c>
      <c r="AI10" s="95">
        <v>25650462.767940462</v>
      </c>
      <c r="AJ10" s="95">
        <v>25650462.767940462</v>
      </c>
      <c r="AK10" s="95">
        <v>25650462.77</v>
      </c>
      <c r="AL10" s="95">
        <v>25650462.77</v>
      </c>
      <c r="AM10" s="95">
        <v>25650462.767940462</v>
      </c>
      <c r="AN10" s="95">
        <v>25650462.767940462</v>
      </c>
      <c r="AO10" s="95">
        <v>25650462.767940462</v>
      </c>
      <c r="AP10" s="95">
        <v>28029689.219999999</v>
      </c>
      <c r="AQ10" s="95">
        <v>28029689.221939433</v>
      </c>
      <c r="AR10" s="95">
        <v>28029689.221939433</v>
      </c>
      <c r="AS10" s="95">
        <v>28029689.221939433</v>
      </c>
      <c r="AT10" s="95">
        <v>28029689.221939433</v>
      </c>
      <c r="AU10" s="95">
        <v>28029689.221939433</v>
      </c>
      <c r="AV10" s="95">
        <v>28029689.221939433</v>
      </c>
      <c r="AW10" s="95">
        <v>28029689.221939433</v>
      </c>
      <c r="AX10" s="95">
        <v>28029689.221939433</v>
      </c>
      <c r="AY10" s="95">
        <v>28029689.221939433</v>
      </c>
      <c r="AZ10" s="95">
        <v>28029689.221939433</v>
      </c>
      <c r="BA10" s="95">
        <v>28029689.221939433</v>
      </c>
    </row>
    <row r="11" spans="2:53" s="73" customFormat="1" x14ac:dyDescent="0.25">
      <c r="B11" s="91" t="s">
        <v>138</v>
      </c>
      <c r="C11" s="91">
        <v>14575654.406826969</v>
      </c>
      <c r="D11" s="91">
        <v>14575654.406826969</v>
      </c>
      <c r="E11" s="91">
        <v>14575654.406826969</v>
      </c>
      <c r="F11" s="91">
        <v>14610282.493890608</v>
      </c>
      <c r="G11" s="91">
        <v>14610282.493890608</v>
      </c>
      <c r="H11" s="91">
        <v>14610282.493890608</v>
      </c>
      <c r="I11" s="91">
        <v>14610282.493890608</v>
      </c>
      <c r="J11" s="91">
        <v>14610282.493890608</v>
      </c>
      <c r="K11" s="91">
        <v>14610282.493890608</v>
      </c>
      <c r="L11" s="91">
        <v>14610282.493890608</v>
      </c>
      <c r="M11" s="91">
        <v>14610282.493890608</v>
      </c>
      <c r="N11" s="91">
        <v>14610282.493890608</v>
      </c>
      <c r="O11" s="91">
        <v>14610282.493890608</v>
      </c>
      <c r="P11" s="91">
        <v>14610282.4938906</v>
      </c>
      <c r="Q11" s="91">
        <v>14610282.4938906</v>
      </c>
      <c r="R11" s="91">
        <v>15431660.712147754</v>
      </c>
      <c r="S11" s="91">
        <v>15431660.712147754</v>
      </c>
      <c r="T11" s="91">
        <v>15431660.712147754</v>
      </c>
      <c r="U11" s="119">
        <v>15431660.712147754</v>
      </c>
      <c r="V11" s="119">
        <v>15431660.712147754</v>
      </c>
      <c r="W11" s="119">
        <v>15431660.712147754</v>
      </c>
      <c r="X11" s="119">
        <v>15431660.712147754</v>
      </c>
      <c r="Y11" s="119">
        <v>15431660.712147754</v>
      </c>
      <c r="Z11" s="119">
        <v>15431660.712147754</v>
      </c>
      <c r="AA11" s="119">
        <v>15431660.712147754</v>
      </c>
      <c r="AB11" s="119">
        <v>15431660.712147754</v>
      </c>
      <c r="AC11" s="119">
        <v>15431660.712147754</v>
      </c>
      <c r="AD11" s="95">
        <v>17456711.249334436</v>
      </c>
      <c r="AE11" s="95">
        <v>17456711.249334436</v>
      </c>
      <c r="AF11" s="95">
        <v>17456711.249334436</v>
      </c>
      <c r="AG11" s="95">
        <v>17456711.249334436</v>
      </c>
      <c r="AH11" s="95">
        <v>17456711.249334436</v>
      </c>
      <c r="AI11" s="95">
        <v>17456711.249334436</v>
      </c>
      <c r="AJ11" s="95">
        <v>17456711.249334436</v>
      </c>
      <c r="AK11" s="95">
        <v>17456711.25</v>
      </c>
      <c r="AL11" s="95">
        <v>17456711.25</v>
      </c>
      <c r="AM11" s="95">
        <v>17456711.249334436</v>
      </c>
      <c r="AN11" s="95">
        <v>17456711.249334436</v>
      </c>
      <c r="AO11" s="95">
        <v>17456711.249334436</v>
      </c>
      <c r="AP11" s="95">
        <v>19075920.600000001</v>
      </c>
      <c r="AQ11" s="95">
        <v>19075920.601617504</v>
      </c>
      <c r="AR11" s="95">
        <v>19075920.601617504</v>
      </c>
      <c r="AS11" s="95">
        <v>19075920.601617504</v>
      </c>
      <c r="AT11" s="95">
        <v>19075920.601617504</v>
      </c>
      <c r="AU11" s="95">
        <v>19075920.601617504</v>
      </c>
      <c r="AV11" s="95">
        <v>19075920.601617504</v>
      </c>
      <c r="AW11" s="95">
        <v>19075920.601617504</v>
      </c>
      <c r="AX11" s="95">
        <v>19075920.601617504</v>
      </c>
      <c r="AY11" s="95">
        <v>19075920.601617504</v>
      </c>
      <c r="AZ11" s="95">
        <v>19075920.601617504</v>
      </c>
      <c r="BA11" s="95">
        <v>19075920.601617504</v>
      </c>
    </row>
    <row r="12" spans="2:53" s="73" customFormat="1" x14ac:dyDescent="0.25">
      <c r="B12" s="91" t="s">
        <v>244</v>
      </c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91"/>
      <c r="O12" s="91"/>
      <c r="P12" s="91"/>
      <c r="Q12" s="91"/>
      <c r="R12" s="91"/>
      <c r="S12" s="91"/>
      <c r="T12" s="91"/>
      <c r="U12" s="119"/>
      <c r="V12" s="119"/>
      <c r="W12" s="119"/>
      <c r="X12" s="119"/>
      <c r="Y12" s="119"/>
      <c r="Z12" s="119"/>
      <c r="AA12" s="119"/>
      <c r="AB12" s="119"/>
      <c r="AC12" s="119"/>
      <c r="AD12" s="114">
        <v>13000000</v>
      </c>
      <c r="AE12" s="114">
        <v>13000000</v>
      </c>
      <c r="AF12" s="114">
        <v>13000000</v>
      </c>
      <c r="AG12" s="114">
        <v>13000000</v>
      </c>
      <c r="AH12" s="114">
        <v>13000000</v>
      </c>
      <c r="AI12" s="114">
        <v>13000000</v>
      </c>
      <c r="AJ12" s="114">
        <v>13000000</v>
      </c>
      <c r="AK12" s="114">
        <v>13000000</v>
      </c>
      <c r="AL12" s="114">
        <v>13000000</v>
      </c>
      <c r="AM12" s="114">
        <v>13000000</v>
      </c>
      <c r="AN12" s="114">
        <v>13000000</v>
      </c>
      <c r="AO12" s="114">
        <v>13000000</v>
      </c>
      <c r="AP12" s="95">
        <v>14205824.01</v>
      </c>
      <c r="AQ12" s="95">
        <v>14205824.01</v>
      </c>
      <c r="AR12" s="95">
        <v>14205824.01</v>
      </c>
      <c r="AS12" s="95">
        <v>14205824.01</v>
      </c>
      <c r="AT12" s="114">
        <v>14205824.01</v>
      </c>
      <c r="AU12" s="114">
        <v>14205824.01</v>
      </c>
      <c r="AV12" s="114">
        <v>14205824.01</v>
      </c>
      <c r="AW12" s="114">
        <v>14205824.01</v>
      </c>
      <c r="AX12" s="114">
        <v>14205824.01</v>
      </c>
      <c r="AY12" s="114">
        <v>14205824.01</v>
      </c>
      <c r="AZ12" s="114">
        <v>14205824.01</v>
      </c>
      <c r="BA12" s="114">
        <v>14205824.01</v>
      </c>
    </row>
    <row r="13" spans="2:53" s="73" customFormat="1" ht="15.75" thickBot="1" x14ac:dyDescent="0.3">
      <c r="B13" s="85"/>
      <c r="C13" s="85"/>
      <c r="D13" s="85"/>
      <c r="E13" s="85"/>
      <c r="F13" s="85"/>
      <c r="G13" s="85"/>
      <c r="H13" s="85"/>
      <c r="I13" s="85"/>
      <c r="J13" s="85"/>
      <c r="K13" s="92"/>
    </row>
    <row r="14" spans="2:53" s="73" customFormat="1" x14ac:dyDescent="0.25">
      <c r="B14" s="88" t="s">
        <v>4</v>
      </c>
      <c r="C14" s="89">
        <v>44105</v>
      </c>
      <c r="D14" s="89">
        <v>44136</v>
      </c>
      <c r="E14" s="89">
        <v>44166</v>
      </c>
      <c r="F14" s="89">
        <v>44197</v>
      </c>
      <c r="G14" s="89">
        <v>44228</v>
      </c>
      <c r="H14" s="89">
        <v>44256</v>
      </c>
      <c r="I14" s="89">
        <v>44287</v>
      </c>
      <c r="J14" s="89">
        <v>44317</v>
      </c>
      <c r="K14" s="89">
        <v>44348</v>
      </c>
      <c r="L14" s="89">
        <v>44378</v>
      </c>
      <c r="M14" s="89">
        <v>44409</v>
      </c>
      <c r="N14" s="89">
        <v>44440</v>
      </c>
      <c r="O14" s="89">
        <v>44470</v>
      </c>
      <c r="P14" s="89">
        <v>44501</v>
      </c>
      <c r="Q14" s="89">
        <v>44531</v>
      </c>
      <c r="R14" s="89">
        <v>44562</v>
      </c>
      <c r="S14" s="89">
        <v>44593</v>
      </c>
      <c r="T14" s="89">
        <v>44621</v>
      </c>
      <c r="U14" s="89">
        <v>44652</v>
      </c>
      <c r="V14" s="89">
        <v>44682</v>
      </c>
      <c r="W14" s="89">
        <v>44713</v>
      </c>
      <c r="X14" s="89">
        <v>44743</v>
      </c>
      <c r="Y14" s="89">
        <v>44774</v>
      </c>
      <c r="Z14" s="89">
        <v>44805</v>
      </c>
      <c r="AA14" s="89">
        <v>44835</v>
      </c>
      <c r="AB14" s="89">
        <v>44866</v>
      </c>
      <c r="AC14" s="89">
        <v>44896</v>
      </c>
      <c r="AD14" s="89">
        <v>44927</v>
      </c>
      <c r="AE14" s="89">
        <v>44958</v>
      </c>
      <c r="AF14" s="89">
        <v>44986</v>
      </c>
      <c r="AG14" s="89">
        <v>45017</v>
      </c>
      <c r="AH14" s="89">
        <v>45047</v>
      </c>
      <c r="AI14" s="89">
        <v>45078</v>
      </c>
      <c r="AJ14" s="89">
        <v>45108</v>
      </c>
      <c r="AK14" s="89">
        <v>45139</v>
      </c>
      <c r="AL14" s="89">
        <v>45170</v>
      </c>
      <c r="AM14" s="89">
        <v>45200</v>
      </c>
      <c r="AN14" s="89">
        <v>45231</v>
      </c>
      <c r="AO14" s="89">
        <v>45261</v>
      </c>
      <c r="AP14" s="89">
        <v>45292</v>
      </c>
      <c r="AQ14" s="89">
        <v>45323</v>
      </c>
      <c r="AR14" s="89">
        <v>45352</v>
      </c>
      <c r="AS14" s="89">
        <v>45383</v>
      </c>
      <c r="AT14" s="89">
        <v>45413</v>
      </c>
      <c r="AU14" s="89">
        <v>45444</v>
      </c>
      <c r="AV14" s="89">
        <v>45474</v>
      </c>
      <c r="AW14" s="89">
        <v>45505</v>
      </c>
      <c r="AX14" s="89">
        <v>45536</v>
      </c>
      <c r="AY14" s="89">
        <v>45566</v>
      </c>
      <c r="AZ14" s="89">
        <v>45597</v>
      </c>
      <c r="BA14" s="89">
        <v>45627</v>
      </c>
    </row>
    <row r="15" spans="2:53" s="73" customFormat="1" x14ac:dyDescent="0.25">
      <c r="B15" s="83" t="s">
        <v>139</v>
      </c>
      <c r="C15" s="91">
        <v>7330.3557716365749</v>
      </c>
      <c r="D15" s="91">
        <v>7330.3557716365749</v>
      </c>
      <c r="E15" s="91">
        <v>7330.3557716365749</v>
      </c>
      <c r="F15" s="91">
        <v>7330.3557716365749</v>
      </c>
      <c r="G15" s="91">
        <v>7330.3557716365749</v>
      </c>
      <c r="H15" s="91">
        <v>7330.3557716365749</v>
      </c>
      <c r="I15" s="91">
        <v>7330.3557716365749</v>
      </c>
      <c r="J15" s="91">
        <v>7330.3557716365749</v>
      </c>
      <c r="K15" s="90">
        <v>7330.3557716365749</v>
      </c>
      <c r="L15" s="90">
        <v>7330.3557716365749</v>
      </c>
      <c r="M15" s="90">
        <v>7330.3557716365749</v>
      </c>
      <c r="N15" s="90">
        <v>7668.0260632685604</v>
      </c>
      <c r="O15" s="90">
        <v>7668.0260632685604</v>
      </c>
      <c r="P15" s="90">
        <v>7668.0260632685604</v>
      </c>
      <c r="Q15" s="90">
        <v>7668.0260632685604</v>
      </c>
      <c r="R15" s="114">
        <v>7668.0260632685604</v>
      </c>
      <c r="S15" s="90">
        <v>8056.6659205080041</v>
      </c>
      <c r="T15" s="90">
        <v>8056.6659205080041</v>
      </c>
      <c r="U15" s="90">
        <v>8056.6659205080041</v>
      </c>
      <c r="V15" s="90">
        <v>8056.6659205080041</v>
      </c>
      <c r="W15" s="90">
        <v>8056.6659205080041</v>
      </c>
      <c r="X15" s="90">
        <v>8056.6659205080041</v>
      </c>
      <c r="Y15" s="90">
        <v>8454.6603995763289</v>
      </c>
      <c r="Z15" s="90">
        <v>8454.6603995763289</v>
      </c>
      <c r="AA15" s="90">
        <v>8454.6603995763289</v>
      </c>
      <c r="AB15" s="90">
        <v>8454.6603995763289</v>
      </c>
      <c r="AC15" s="90">
        <v>8454.6603995763289</v>
      </c>
      <c r="AD15" s="90">
        <v>9058.5347551439845</v>
      </c>
      <c r="AE15" s="90">
        <v>9058.5347551439845</v>
      </c>
      <c r="AF15" s="90">
        <v>9061.6496768715115</v>
      </c>
      <c r="AG15" s="90">
        <v>9061.6496768715115</v>
      </c>
      <c r="AH15" s="90">
        <v>9061.6496768715115</v>
      </c>
      <c r="AI15" s="90">
        <v>9061.6496768715115</v>
      </c>
      <c r="AJ15" s="90">
        <v>9061.6496768715115</v>
      </c>
      <c r="AK15" s="90">
        <v>9061.65</v>
      </c>
      <c r="AL15" s="90">
        <v>9061.65</v>
      </c>
      <c r="AM15" s="90">
        <v>9061.6496768715115</v>
      </c>
      <c r="AN15" s="114">
        <v>9061.6496768715115</v>
      </c>
      <c r="AO15" s="114">
        <v>9061.6496768715115</v>
      </c>
      <c r="AP15" s="114">
        <v>9061.6496768715115</v>
      </c>
      <c r="AQ15" s="114">
        <v>9367.6030641918351</v>
      </c>
      <c r="AR15" s="114">
        <v>9367.6030641918351</v>
      </c>
      <c r="AS15" s="114">
        <v>9367.6030641918351</v>
      </c>
      <c r="AT15" s="114">
        <v>9367.6030641918351</v>
      </c>
      <c r="AU15" s="114">
        <v>9367.6030641918351</v>
      </c>
      <c r="AV15" s="114">
        <v>9367.6030641918351</v>
      </c>
      <c r="AW15" s="114">
        <v>9367.6030641918351</v>
      </c>
      <c r="AX15" s="114">
        <v>9367.6030641918351</v>
      </c>
      <c r="AY15" s="114">
        <v>9367.6030641918351</v>
      </c>
      <c r="AZ15" s="114">
        <v>9367.6030641918351</v>
      </c>
      <c r="BA15" s="114">
        <v>9367.6030641918351</v>
      </c>
    </row>
    <row r="16" spans="2:53" s="73" customFormat="1" x14ac:dyDescent="0.25">
      <c r="B16" s="83" t="s">
        <v>140</v>
      </c>
      <c r="C16" s="91">
        <v>6488.197998909669</v>
      </c>
      <c r="D16" s="91">
        <v>6488.197998909669</v>
      </c>
      <c r="E16" s="91">
        <v>6488.197998909669</v>
      </c>
      <c r="F16" s="91">
        <v>6488.197998909669</v>
      </c>
      <c r="G16" s="91">
        <v>6488.197998909669</v>
      </c>
      <c r="H16" s="91">
        <v>6488.197998909669</v>
      </c>
      <c r="I16" s="91">
        <v>6488.197998909669</v>
      </c>
      <c r="J16" s="91">
        <v>6488.197998909669</v>
      </c>
      <c r="K16" s="91">
        <v>6488.197998909669</v>
      </c>
      <c r="L16" s="91">
        <v>6488.197998909669</v>
      </c>
      <c r="M16" s="91">
        <v>6488.197998909669</v>
      </c>
      <c r="N16" s="91">
        <v>6784.7459504067001</v>
      </c>
      <c r="O16" s="91">
        <v>6784.7459504067001</v>
      </c>
      <c r="P16" s="91">
        <v>6784.7459504067001</v>
      </c>
      <c r="Q16" s="91">
        <v>6784.7459504067001</v>
      </c>
      <c r="R16" s="95">
        <v>6784.7459504067001</v>
      </c>
      <c r="S16" s="91">
        <v>7140.3246957953788</v>
      </c>
      <c r="T16" s="91">
        <v>7140.3246957953788</v>
      </c>
      <c r="U16" s="91">
        <v>7140.3246957953788</v>
      </c>
      <c r="V16" s="91">
        <v>7140.3246957953788</v>
      </c>
      <c r="W16" s="91">
        <v>7140.3246957953788</v>
      </c>
      <c r="X16" s="91">
        <v>7140.3246957953788</v>
      </c>
      <c r="Y16" s="91">
        <v>7477.1637179410127</v>
      </c>
      <c r="Z16" s="91">
        <v>7477.1637179410127</v>
      </c>
      <c r="AA16" s="91">
        <v>7477.1637179410127</v>
      </c>
      <c r="AB16" s="91">
        <v>7477.1637179410127</v>
      </c>
      <c r="AC16" s="91">
        <v>7477.1637179410127</v>
      </c>
      <c r="AD16" s="91">
        <v>8031.5885202270629</v>
      </c>
      <c r="AE16" s="91">
        <v>8031.5885202270629</v>
      </c>
      <c r="AF16" s="91">
        <v>8034.2996389142709</v>
      </c>
      <c r="AG16" s="91">
        <v>8034.2996389142709</v>
      </c>
      <c r="AH16" s="91">
        <v>8034.2996389142709</v>
      </c>
      <c r="AI16" s="91">
        <v>8034.2996389142709</v>
      </c>
      <c r="AJ16" s="91">
        <v>8034.2996389142709</v>
      </c>
      <c r="AK16" s="91">
        <v>8034.3</v>
      </c>
      <c r="AL16" s="91">
        <v>8034.3</v>
      </c>
      <c r="AM16" s="91">
        <v>8034.2996389142709</v>
      </c>
      <c r="AN16" s="95">
        <v>8034.2996389142709</v>
      </c>
      <c r="AO16" s="95">
        <v>8034.2996389142709</v>
      </c>
      <c r="AP16" s="95">
        <v>8034.2996389142709</v>
      </c>
      <c r="AQ16" s="95">
        <v>8342.2394664682179</v>
      </c>
      <c r="AR16" s="95">
        <v>8342.2394664682179</v>
      </c>
      <c r="AS16" s="95">
        <v>8342.2394664682179</v>
      </c>
      <c r="AT16" s="95">
        <v>8342.2394664682179</v>
      </c>
      <c r="AU16" s="95">
        <v>8342.2394664682179</v>
      </c>
      <c r="AV16" s="95">
        <v>8342.2394664682179</v>
      </c>
      <c r="AW16" s="95">
        <v>8342.2394664682179</v>
      </c>
      <c r="AX16" s="95">
        <v>8342.2394664682179</v>
      </c>
      <c r="AY16" s="95">
        <v>8342.2394664682179</v>
      </c>
      <c r="AZ16" s="95">
        <v>8342.2394664682179</v>
      </c>
      <c r="BA16" s="95">
        <v>8342.2394664682179</v>
      </c>
    </row>
    <row r="17" spans="2:53" s="73" customFormat="1" x14ac:dyDescent="0.25">
      <c r="B17" s="84" t="s">
        <v>141</v>
      </c>
      <c r="C17" s="91">
        <v>3942.2356319711807</v>
      </c>
      <c r="D17" s="91">
        <v>3942.2356319711807</v>
      </c>
      <c r="E17" s="91">
        <v>3942.2356319711807</v>
      </c>
      <c r="F17" s="91">
        <v>3942.2356319711807</v>
      </c>
      <c r="G17" s="91">
        <v>3942.2356319711807</v>
      </c>
      <c r="H17" s="91">
        <v>3942.2356319711807</v>
      </c>
      <c r="I17" s="91">
        <v>3942.2356319711807</v>
      </c>
      <c r="J17" s="91">
        <v>3942.2356319711807</v>
      </c>
      <c r="K17" s="91">
        <v>3942.2356319711807</v>
      </c>
      <c r="L17" s="91">
        <v>3942.2356319711807</v>
      </c>
      <c r="M17" s="91">
        <v>3942.2356319711807</v>
      </c>
      <c r="N17" s="91">
        <v>4131.4166168091306</v>
      </c>
      <c r="O17" s="91">
        <v>4131.4166168091306</v>
      </c>
      <c r="P17" s="91">
        <v>4131.4166168091297</v>
      </c>
      <c r="Q17" s="91">
        <v>4131.4166168091297</v>
      </c>
      <c r="R17" s="95">
        <v>4131.4166168091297</v>
      </c>
      <c r="S17" s="91">
        <v>4370.7004665549121</v>
      </c>
      <c r="T17" s="91">
        <v>4370.7004665549121</v>
      </c>
      <c r="U17" s="91">
        <v>4370.7004665549121</v>
      </c>
      <c r="V17" s="91">
        <v>4370.7004665549121</v>
      </c>
      <c r="W17" s="91">
        <v>4370.7004665549121</v>
      </c>
      <c r="X17" s="91">
        <v>4370.7004665549121</v>
      </c>
      <c r="Y17" s="91">
        <v>4568.2641222637931</v>
      </c>
      <c r="Z17" s="91">
        <v>4568.2641222637931</v>
      </c>
      <c r="AA17" s="91">
        <v>4568.2641222637931</v>
      </c>
      <c r="AB17" s="91">
        <v>4568.2641222637931</v>
      </c>
      <c r="AC17" s="91">
        <v>4568.2641222637931</v>
      </c>
      <c r="AD17" s="91">
        <v>4925.6507085321364</v>
      </c>
      <c r="AE17" s="91">
        <v>4925.6507085321364</v>
      </c>
      <c r="AF17" s="91">
        <v>4927.6679454721507</v>
      </c>
      <c r="AG17" s="91">
        <v>4927.6679454721507</v>
      </c>
      <c r="AH17" s="91">
        <v>4927.6679454721507</v>
      </c>
      <c r="AI17" s="91">
        <v>4927.6679454721507</v>
      </c>
      <c r="AJ17" s="91">
        <v>4927.6679454721507</v>
      </c>
      <c r="AK17" s="91">
        <v>4927.67</v>
      </c>
      <c r="AL17" s="91">
        <v>4927.67</v>
      </c>
      <c r="AM17" s="91">
        <v>4927.6679454721507</v>
      </c>
      <c r="AN17" s="95">
        <v>4927.6679454721507</v>
      </c>
      <c r="AO17" s="95">
        <v>4927.6679454721507</v>
      </c>
      <c r="AP17" s="95">
        <v>4927.6679454721507</v>
      </c>
      <c r="AQ17" s="95">
        <v>5029.5901941823704</v>
      </c>
      <c r="AR17" s="95">
        <v>5029.5901941823704</v>
      </c>
      <c r="AS17" s="95">
        <v>5029.5901941823704</v>
      </c>
      <c r="AT17" s="95">
        <v>5029.5901941823704</v>
      </c>
      <c r="AU17" s="95">
        <v>5029.5901941823704</v>
      </c>
      <c r="AV17" s="95">
        <v>5029.5901941823704</v>
      </c>
      <c r="AW17" s="95">
        <v>5029.5901941823704</v>
      </c>
      <c r="AX17" s="95">
        <v>5029.5901941823704</v>
      </c>
      <c r="AY17" s="95">
        <v>5029.5901941823704</v>
      </c>
      <c r="AZ17" s="95">
        <v>5029.5901941823704</v>
      </c>
      <c r="BA17" s="95">
        <v>5029.5901941823704</v>
      </c>
    </row>
    <row r="18" spans="2:53" s="73" customFormat="1" x14ac:dyDescent="0.25">
      <c r="B18" s="84" t="s">
        <v>142</v>
      </c>
      <c r="C18" s="91">
        <v>4755.8018499710251</v>
      </c>
      <c r="D18" s="91">
        <v>4755.8018499710251</v>
      </c>
      <c r="E18" s="91">
        <v>4755.8018499710251</v>
      </c>
      <c r="F18" s="91">
        <v>4755.8018499710251</v>
      </c>
      <c r="G18" s="91">
        <v>4755.8018499710251</v>
      </c>
      <c r="H18" s="91">
        <v>4755.8018499710251</v>
      </c>
      <c r="I18" s="91">
        <v>4755.8018499710251</v>
      </c>
      <c r="J18" s="91">
        <v>4755.8018499710251</v>
      </c>
      <c r="K18" s="91">
        <v>4755.8018499710251</v>
      </c>
      <c r="L18" s="91">
        <v>4755.8018499710251</v>
      </c>
      <c r="M18" s="91">
        <v>4755.8018499710251</v>
      </c>
      <c r="N18" s="91">
        <v>4980.3499543920361</v>
      </c>
      <c r="O18" s="91">
        <v>4980.3499543920361</v>
      </c>
      <c r="P18" s="91">
        <v>4980.3499543920398</v>
      </c>
      <c r="Q18" s="91">
        <v>4980.3499543920398</v>
      </c>
      <c r="R18" s="95">
        <v>4980.3499543920398</v>
      </c>
      <c r="S18" s="91">
        <v>5259.0160595740972</v>
      </c>
      <c r="T18" s="91">
        <v>5259.0160595740972</v>
      </c>
      <c r="U18" s="91">
        <v>5259.0160595740972</v>
      </c>
      <c r="V18" s="91">
        <v>5259.0160595740972</v>
      </c>
      <c r="W18" s="91">
        <v>5259.0160595740972</v>
      </c>
      <c r="X18" s="91">
        <v>5259.0160595740972</v>
      </c>
      <c r="Y18" s="91">
        <v>5508.0208745012969</v>
      </c>
      <c r="Z18" s="91">
        <v>5508.0208745012969</v>
      </c>
      <c r="AA18" s="91">
        <v>5508.0208745012969</v>
      </c>
      <c r="AB18" s="91">
        <v>5508.0208745012969</v>
      </c>
      <c r="AC18" s="91">
        <v>5508.0208745012969</v>
      </c>
      <c r="AD18" s="91">
        <v>5910.3844534512118</v>
      </c>
      <c r="AE18" s="91">
        <v>5910.3844534512118</v>
      </c>
      <c r="AF18" s="91">
        <v>5913.0148076743098</v>
      </c>
      <c r="AG18" s="91">
        <v>5913.0148076743098</v>
      </c>
      <c r="AH18" s="91">
        <v>5913.0148076743098</v>
      </c>
      <c r="AI18" s="91">
        <v>5913.0148076743098</v>
      </c>
      <c r="AJ18" s="91">
        <v>5913.0148076743098</v>
      </c>
      <c r="AK18" s="91">
        <v>5913.01</v>
      </c>
      <c r="AL18" s="91">
        <v>5913.01</v>
      </c>
      <c r="AM18" s="91">
        <v>5913.0148076743098</v>
      </c>
      <c r="AN18" s="95">
        <v>5913.0148076743098</v>
      </c>
      <c r="AO18" s="95">
        <v>5913.0148076743098</v>
      </c>
      <c r="AP18" s="95">
        <v>5913.0148076743098</v>
      </c>
      <c r="AQ18" s="95">
        <v>6001.1646367948515</v>
      </c>
      <c r="AR18" s="95">
        <v>6001.1646367948515</v>
      </c>
      <c r="AS18" s="95">
        <v>6001.1646367948515</v>
      </c>
      <c r="AT18" s="95">
        <v>6001.1646367948515</v>
      </c>
      <c r="AU18" s="95">
        <v>6001.1646367948515</v>
      </c>
      <c r="AV18" s="95">
        <v>6001.1646367948515</v>
      </c>
      <c r="AW18" s="95">
        <v>6001.1646367948515</v>
      </c>
      <c r="AX18" s="95">
        <v>6001.1646367948515</v>
      </c>
      <c r="AY18" s="95">
        <v>6001.1646367948515</v>
      </c>
      <c r="AZ18" s="95">
        <v>6001.1646367948515</v>
      </c>
      <c r="BA18" s="95">
        <v>6001.1646367948515</v>
      </c>
    </row>
    <row r="19" spans="2:53" s="73" customFormat="1" x14ac:dyDescent="0.25">
      <c r="B19" s="84" t="s">
        <v>143</v>
      </c>
      <c r="C19" s="91">
        <v>7378.5033292165581</v>
      </c>
      <c r="D19" s="91">
        <v>7378.5033292165581</v>
      </c>
      <c r="E19" s="91">
        <v>7378.5033292165581</v>
      </c>
      <c r="F19" s="91">
        <v>7378.5033292165581</v>
      </c>
      <c r="G19" s="91">
        <v>7378.5033292165581</v>
      </c>
      <c r="H19" s="91">
        <v>7378.5033292165581</v>
      </c>
      <c r="I19" s="91">
        <v>7378.5033292165581</v>
      </c>
      <c r="J19" s="91">
        <v>7378.5033292165581</v>
      </c>
      <c r="K19" s="91">
        <v>7378.5033292165581</v>
      </c>
      <c r="L19" s="91">
        <v>7378.5033292165581</v>
      </c>
      <c r="M19" s="91">
        <v>7378.5033292165581</v>
      </c>
      <c r="N19" s="91">
        <v>7686.4385784463648</v>
      </c>
      <c r="O19" s="91">
        <v>7686.4385784463648</v>
      </c>
      <c r="P19" s="91">
        <v>7686.4385784463602</v>
      </c>
      <c r="Q19" s="91">
        <v>7686.4385784463602</v>
      </c>
      <c r="R19" s="95">
        <v>7686.4385784463602</v>
      </c>
      <c r="S19" s="91">
        <v>8088.7422099011319</v>
      </c>
      <c r="T19" s="91">
        <v>8088.7422099011319</v>
      </c>
      <c r="U19" s="91">
        <v>8088.7422099011319</v>
      </c>
      <c r="V19" s="91">
        <v>8088.7422099011319</v>
      </c>
      <c r="W19" s="91">
        <v>8088.7422099011319</v>
      </c>
      <c r="X19" s="91">
        <v>8088.7422099011319</v>
      </c>
      <c r="Y19" s="91">
        <v>8477.767382581118</v>
      </c>
      <c r="Z19" s="91">
        <v>8477.767382581118</v>
      </c>
      <c r="AA19" s="91">
        <v>8477.767382581118</v>
      </c>
      <c r="AB19" s="91">
        <v>8477.767382581118</v>
      </c>
      <c r="AC19" s="91">
        <v>8844.2947990351968</v>
      </c>
      <c r="AD19" s="91">
        <v>9233.4673586266108</v>
      </c>
      <c r="AE19" s="91">
        <v>9233.4673586266108</v>
      </c>
      <c r="AF19" s="91">
        <v>9233.4673586266108</v>
      </c>
      <c r="AG19" s="91">
        <v>9233.4673586266108</v>
      </c>
      <c r="AH19" s="91">
        <v>9233.4673586266108</v>
      </c>
      <c r="AI19" s="91">
        <v>9233.4673586266108</v>
      </c>
      <c r="AJ19" s="91">
        <v>9233.4673586266108</v>
      </c>
      <c r="AK19" s="91">
        <v>9233.4699999999993</v>
      </c>
      <c r="AL19" s="91">
        <v>9233.4699999999993</v>
      </c>
      <c r="AM19" s="91">
        <v>9233.4673586266108</v>
      </c>
      <c r="AN19" s="95">
        <v>9233.4673586266108</v>
      </c>
      <c r="AO19" s="95">
        <v>9233.4673586266108</v>
      </c>
      <c r="AP19" s="95">
        <v>9233.4673586266108</v>
      </c>
      <c r="AQ19" s="95">
        <v>9624.1450529548529</v>
      </c>
      <c r="AR19" s="95">
        <v>9624.1450529548529</v>
      </c>
      <c r="AS19" s="95">
        <v>9624.1450529548529</v>
      </c>
      <c r="AT19" s="95">
        <v>9624.1450529548529</v>
      </c>
      <c r="AU19" s="95">
        <v>9624.1450529548529</v>
      </c>
      <c r="AV19" s="95">
        <v>9624.1450529548529</v>
      </c>
      <c r="AW19" s="95">
        <v>9624.1450529548529</v>
      </c>
      <c r="AX19" s="95">
        <v>9624.1450529548529</v>
      </c>
      <c r="AY19" s="95">
        <v>9624.1450529548529</v>
      </c>
      <c r="AZ19" s="95">
        <v>9624.1450529548529</v>
      </c>
      <c r="BA19" s="95">
        <v>9624.1450529548529</v>
      </c>
    </row>
    <row r="20" spans="2:53" s="73" customFormat="1" x14ac:dyDescent="0.25">
      <c r="B20" s="84" t="s">
        <v>144</v>
      </c>
      <c r="C20" s="91">
        <v>6476.4240626500123</v>
      </c>
      <c r="D20" s="91">
        <v>6476.4240626500123</v>
      </c>
      <c r="E20" s="91">
        <v>6476.4240626500123</v>
      </c>
      <c r="F20" s="91">
        <v>6476.4240626500123</v>
      </c>
      <c r="G20" s="91">
        <v>6476.4240626500123</v>
      </c>
      <c r="H20" s="91">
        <v>6476.4240626500123</v>
      </c>
      <c r="I20" s="91">
        <v>6476.4240626500123</v>
      </c>
      <c r="J20" s="91">
        <v>6476.4240626500123</v>
      </c>
      <c r="K20" s="91">
        <v>6476.4240626500123</v>
      </c>
      <c r="L20" s="91">
        <v>6476.4240626500123</v>
      </c>
      <c r="M20" s="91">
        <v>6476.4240626500123</v>
      </c>
      <c r="N20" s="91">
        <v>6746.6239924568299</v>
      </c>
      <c r="O20" s="91">
        <v>6746.6239924568299</v>
      </c>
      <c r="P20" s="91">
        <v>6746.6239924568299</v>
      </c>
      <c r="Q20" s="91">
        <v>6746.6239924568299</v>
      </c>
      <c r="R20" s="95">
        <v>6746.6239924568299</v>
      </c>
      <c r="S20" s="91">
        <v>7108.5391732086318</v>
      </c>
      <c r="T20" s="91">
        <v>7108.5391732086318</v>
      </c>
      <c r="U20" s="91">
        <v>7108.5391732086318</v>
      </c>
      <c r="V20" s="91">
        <v>7108.5391732086318</v>
      </c>
      <c r="W20" s="91">
        <v>7108.5391732086318</v>
      </c>
      <c r="X20" s="91">
        <v>7108.5391732086318</v>
      </c>
      <c r="Y20" s="91">
        <v>7441.3761940200638</v>
      </c>
      <c r="Z20" s="91">
        <v>7441.3761940200638</v>
      </c>
      <c r="AA20" s="91">
        <v>7441.3761940200638</v>
      </c>
      <c r="AB20" s="91">
        <v>7441.3761940200638</v>
      </c>
      <c r="AC20" s="91">
        <v>7749.2717602054363</v>
      </c>
      <c r="AD20" s="91">
        <v>8123.3861657585367</v>
      </c>
      <c r="AE20" s="91">
        <v>8123.3861657585367</v>
      </c>
      <c r="AF20" s="91">
        <v>8123.3861657585367</v>
      </c>
      <c r="AG20" s="91">
        <v>8123.3861657585367</v>
      </c>
      <c r="AH20" s="91">
        <v>8123.3861657585367</v>
      </c>
      <c r="AI20" s="91">
        <v>8123.3861657585367</v>
      </c>
      <c r="AJ20" s="91">
        <v>8123.3861657585367</v>
      </c>
      <c r="AK20" s="91">
        <v>8123.39</v>
      </c>
      <c r="AL20" s="91">
        <v>8123.39</v>
      </c>
      <c r="AM20" s="91">
        <v>8123.3861657585367</v>
      </c>
      <c r="AN20" s="95">
        <v>8123.3861657585367</v>
      </c>
      <c r="AO20" s="95">
        <v>8123.3861657585367</v>
      </c>
      <c r="AP20" s="95">
        <v>8123.3861657585367</v>
      </c>
      <c r="AQ20" s="95">
        <v>8498.0153632280271</v>
      </c>
      <c r="AR20" s="95">
        <v>8498.0153632280271</v>
      </c>
      <c r="AS20" s="95">
        <v>8498.0153632280271</v>
      </c>
      <c r="AT20" s="95">
        <v>8498.0153632280271</v>
      </c>
      <c r="AU20" s="95">
        <v>8498.0153632280271</v>
      </c>
      <c r="AV20" s="95">
        <v>8498.0153632280271</v>
      </c>
      <c r="AW20" s="95">
        <v>8498.0153632280271</v>
      </c>
      <c r="AX20" s="95">
        <v>8498.0153632280271</v>
      </c>
      <c r="AY20" s="95">
        <v>8498.0153632280271</v>
      </c>
      <c r="AZ20" s="95">
        <v>8498.0153632280271</v>
      </c>
      <c r="BA20" s="95">
        <v>8498.0153632280271</v>
      </c>
    </row>
    <row r="21" spans="2:53" s="73" customFormat="1" x14ac:dyDescent="0.25">
      <c r="B21" s="84" t="s">
        <v>136</v>
      </c>
      <c r="C21" s="91">
        <v>4213.2287861631976</v>
      </c>
      <c r="D21" s="91">
        <v>4213.2287861631976</v>
      </c>
      <c r="E21" s="91">
        <v>4213.2287861631976</v>
      </c>
      <c r="F21" s="91">
        <v>4213.2287861631976</v>
      </c>
      <c r="G21" s="91">
        <v>4213.2287861631976</v>
      </c>
      <c r="H21" s="91">
        <v>4213.2287861631976</v>
      </c>
      <c r="I21" s="91">
        <v>4213.2287861631976</v>
      </c>
      <c r="J21" s="91">
        <v>4213.2287861631976</v>
      </c>
      <c r="K21" s="91">
        <v>4213.2287861631976</v>
      </c>
      <c r="L21" s="91">
        <v>4213.2287861631976</v>
      </c>
      <c r="M21" s="91">
        <v>4213.2287861631976</v>
      </c>
      <c r="N21" s="91">
        <v>4392.5877678625866</v>
      </c>
      <c r="O21" s="91">
        <v>4392.5877678625866</v>
      </c>
      <c r="P21" s="91">
        <v>4392.5877678625902</v>
      </c>
      <c r="Q21" s="91">
        <v>4392.5877678625902</v>
      </c>
      <c r="R21" s="95">
        <v>4392.5877678625902</v>
      </c>
      <c r="S21" s="91">
        <v>4662.9248652843717</v>
      </c>
      <c r="T21" s="91">
        <v>4662.9248652843717</v>
      </c>
      <c r="U21" s="91">
        <v>4662.9248652843717</v>
      </c>
      <c r="V21" s="91">
        <v>4662.9248652843717</v>
      </c>
      <c r="W21" s="91">
        <v>4662.9248652843717</v>
      </c>
      <c r="X21" s="91">
        <v>4662.9248652843717</v>
      </c>
      <c r="Y21" s="91">
        <v>4662.9248652843717</v>
      </c>
      <c r="Z21" s="91">
        <v>4869.6398616835522</v>
      </c>
      <c r="AA21" s="91">
        <v>4869.6398616835522</v>
      </c>
      <c r="AB21" s="91">
        <v>4869.6398616835522</v>
      </c>
      <c r="AC21" s="91">
        <v>5072.878964886354</v>
      </c>
      <c r="AD21" s="91">
        <v>5329.7009913472448</v>
      </c>
      <c r="AE21" s="91">
        <v>5329.7009913472448</v>
      </c>
      <c r="AF21" s="91">
        <v>5329.7009913472448</v>
      </c>
      <c r="AG21" s="91">
        <v>5329.7009913472448</v>
      </c>
      <c r="AH21" s="91">
        <v>5329.7009913472448</v>
      </c>
      <c r="AI21" s="91">
        <v>5329.7009913472448</v>
      </c>
      <c r="AJ21" s="91">
        <v>5329.7009913472448</v>
      </c>
      <c r="AK21" s="91">
        <v>5329.7</v>
      </c>
      <c r="AL21" s="91">
        <v>5329.7</v>
      </c>
      <c r="AM21" s="91">
        <v>5329.7009913472448</v>
      </c>
      <c r="AN21" s="95">
        <v>5329.7009913472448</v>
      </c>
      <c r="AO21" s="95">
        <v>5329.7009913472448</v>
      </c>
      <c r="AP21" s="95">
        <v>5329.7009913472448</v>
      </c>
      <c r="AQ21" s="95">
        <v>5506.2512047519476</v>
      </c>
      <c r="AR21" s="95">
        <v>5506.2512047519476</v>
      </c>
      <c r="AS21" s="95">
        <v>5506.2512047519476</v>
      </c>
      <c r="AT21" s="95">
        <v>5506.2512047519476</v>
      </c>
      <c r="AU21" s="95">
        <v>5506.2512047519476</v>
      </c>
      <c r="AV21" s="95">
        <v>5506.2512047519476</v>
      </c>
      <c r="AW21" s="95">
        <v>5506.2512047519476</v>
      </c>
      <c r="AX21" s="95">
        <v>5506.2512047519476</v>
      </c>
      <c r="AY21" s="95">
        <v>5506.2512047519476</v>
      </c>
      <c r="AZ21" s="95">
        <v>5506.2512047519476</v>
      </c>
      <c r="BA21" s="95">
        <v>5506.2512047519476</v>
      </c>
    </row>
    <row r="22" spans="2:53" s="73" customFormat="1" x14ac:dyDescent="0.25">
      <c r="B22" s="84" t="s">
        <v>145</v>
      </c>
      <c r="C22" s="91">
        <v>6000.7919330062141</v>
      </c>
      <c r="D22" s="91">
        <v>6000.7919330062141</v>
      </c>
      <c r="E22" s="91">
        <v>6000.7919330062141</v>
      </c>
      <c r="F22" s="91">
        <v>6000.7919330062141</v>
      </c>
      <c r="G22" s="91">
        <v>6000.7919330062141</v>
      </c>
      <c r="H22" s="91">
        <v>6000.7919330062141</v>
      </c>
      <c r="I22" s="91">
        <v>6000.7919330062141</v>
      </c>
      <c r="J22" s="91">
        <v>6000.7919330062141</v>
      </c>
      <c r="K22" s="91">
        <v>6000.7919330062141</v>
      </c>
      <c r="L22" s="91">
        <v>6000.7919330062141</v>
      </c>
      <c r="M22" s="91">
        <v>6000.7919330062141</v>
      </c>
      <c r="N22" s="91">
        <v>6271.4485205839646</v>
      </c>
      <c r="O22" s="91">
        <v>6271.4485205839646</v>
      </c>
      <c r="P22" s="91">
        <v>6271.4485205839601</v>
      </c>
      <c r="Q22" s="91">
        <v>6271.4485205839601</v>
      </c>
      <c r="R22" s="95">
        <v>6271.4485205839601</v>
      </c>
      <c r="S22" s="91">
        <v>6600.8795945878564</v>
      </c>
      <c r="T22" s="91">
        <v>6600.8795945878564</v>
      </c>
      <c r="U22" s="91">
        <v>6600.8795945878564</v>
      </c>
      <c r="V22" s="91">
        <v>6600.8795945878564</v>
      </c>
      <c r="W22" s="91">
        <v>6600.8795945878564</v>
      </c>
      <c r="X22" s="91">
        <v>6600.8795945878564</v>
      </c>
      <c r="Y22" s="91">
        <v>6985.0050884954644</v>
      </c>
      <c r="Z22" s="91">
        <v>6983.2094473205507</v>
      </c>
      <c r="AA22" s="91">
        <v>6983.2094473205507</v>
      </c>
      <c r="AB22" s="91">
        <v>6983.2094473205507</v>
      </c>
      <c r="AC22" s="91">
        <v>6983.2094473205507</v>
      </c>
      <c r="AD22" s="91">
        <v>7595.0821645911774</v>
      </c>
      <c r="AE22" s="91">
        <v>7595.0821645911774</v>
      </c>
      <c r="AF22" s="91">
        <v>7596.0336734700159</v>
      </c>
      <c r="AG22" s="91">
        <v>7596.0336734700159</v>
      </c>
      <c r="AH22" s="91">
        <v>7596.0336734700159</v>
      </c>
      <c r="AI22" s="91">
        <v>7596.0336734700159</v>
      </c>
      <c r="AJ22" s="91">
        <v>7596.0336734700159</v>
      </c>
      <c r="AK22" s="91">
        <v>7596.03</v>
      </c>
      <c r="AL22" s="91">
        <v>7596.03</v>
      </c>
      <c r="AM22" s="91">
        <v>7596.0336734700159</v>
      </c>
      <c r="AN22" s="95">
        <v>7596.0336734700159</v>
      </c>
      <c r="AO22" s="95">
        <v>7596.0336734700159</v>
      </c>
      <c r="AP22" s="95">
        <v>7596.0336734700159</v>
      </c>
      <c r="AQ22" s="95">
        <v>7938.9695854662386</v>
      </c>
      <c r="AR22" s="95">
        <v>7938.9695854662386</v>
      </c>
      <c r="AS22" s="95">
        <v>7938.9695854662386</v>
      </c>
      <c r="AT22" s="95">
        <v>7938.9695854662386</v>
      </c>
      <c r="AU22" s="95">
        <v>7938.9695854662386</v>
      </c>
      <c r="AV22" s="95">
        <v>7938.9695854662386</v>
      </c>
      <c r="AW22" s="95">
        <v>7938.9695854662386</v>
      </c>
      <c r="AX22" s="95">
        <v>7938.9695854662386</v>
      </c>
      <c r="AY22" s="95">
        <v>7938.9695854662386</v>
      </c>
      <c r="AZ22" s="95">
        <v>7938.9695854662386</v>
      </c>
      <c r="BA22" s="95">
        <v>7938.9695854662386</v>
      </c>
    </row>
    <row r="23" spans="2:53" s="73" customFormat="1" x14ac:dyDescent="0.25">
      <c r="B23" s="84" t="s">
        <v>146</v>
      </c>
      <c r="C23" s="91">
        <v>3262.4170021098034</v>
      </c>
      <c r="D23" s="91">
        <v>3262.4170021098034</v>
      </c>
      <c r="E23" s="91">
        <v>3262.4170021098034</v>
      </c>
      <c r="F23" s="91">
        <v>3262.4170021098034</v>
      </c>
      <c r="G23" s="91">
        <v>3262.4170021098034</v>
      </c>
      <c r="H23" s="91">
        <v>3262.4170021098034</v>
      </c>
      <c r="I23" s="91">
        <v>3262.4170021098034</v>
      </c>
      <c r="J23" s="91">
        <v>3262.4170021098034</v>
      </c>
      <c r="K23" s="91">
        <v>3262.4170021098034</v>
      </c>
      <c r="L23" s="91">
        <v>3262.4170021098034</v>
      </c>
      <c r="M23" s="91">
        <v>3395.2681427160078</v>
      </c>
      <c r="N23" s="91">
        <v>3394.3452505121909</v>
      </c>
      <c r="O23" s="91">
        <v>3394.3452505121909</v>
      </c>
      <c r="P23" s="91">
        <v>3394.34525051219</v>
      </c>
      <c r="Q23" s="91">
        <v>3394.34525051219</v>
      </c>
      <c r="R23" s="95">
        <v>3394.34525051219</v>
      </c>
      <c r="S23" s="91">
        <v>3627.4263779149928</v>
      </c>
      <c r="T23" s="91">
        <v>3627.4263779149928</v>
      </c>
      <c r="U23" s="91">
        <v>3627.4263779149928</v>
      </c>
      <c r="V23" s="91">
        <v>3627.4263779149928</v>
      </c>
      <c r="W23" s="91">
        <v>3627.4263779149928</v>
      </c>
      <c r="X23" s="91">
        <v>3627.4263779149928</v>
      </c>
      <c r="Y23" s="91">
        <v>3833.2421188251769</v>
      </c>
      <c r="Z23" s="91">
        <v>3831.6616404696001</v>
      </c>
      <c r="AA23" s="91">
        <v>3831.6616404696001</v>
      </c>
      <c r="AB23" s="91">
        <v>3831.6616404696001</v>
      </c>
      <c r="AC23" s="91">
        <v>3831.6616404696001</v>
      </c>
      <c r="AD23" s="91">
        <v>4191.7255060136031</v>
      </c>
      <c r="AE23" s="91">
        <v>4191.7255060136031</v>
      </c>
      <c r="AF23" s="91">
        <v>4192.528475553544</v>
      </c>
      <c r="AG23" s="91">
        <v>4192.528475553544</v>
      </c>
      <c r="AH23" s="91">
        <v>4192.528475553544</v>
      </c>
      <c r="AI23" s="91">
        <v>4192.528475553544</v>
      </c>
      <c r="AJ23" s="91">
        <v>4192.528475553544</v>
      </c>
      <c r="AK23" s="91">
        <v>4192.53</v>
      </c>
      <c r="AL23" s="91">
        <v>4192.53</v>
      </c>
      <c r="AM23" s="91">
        <v>4192.528475553544</v>
      </c>
      <c r="AN23" s="95">
        <v>4192.528475553544</v>
      </c>
      <c r="AO23" s="95">
        <v>4192.528475553544</v>
      </c>
      <c r="AP23" s="95">
        <v>4192.528475553544</v>
      </c>
      <c r="AQ23" s="95">
        <v>4341.1634393727545</v>
      </c>
      <c r="AR23" s="95">
        <v>4341.1634393727545</v>
      </c>
      <c r="AS23" s="95">
        <v>4341.1634393727545</v>
      </c>
      <c r="AT23" s="95">
        <v>4341.1634393727545</v>
      </c>
      <c r="AU23" s="95">
        <v>4341.1634393727545</v>
      </c>
      <c r="AV23" s="95">
        <v>4341.1634393727545</v>
      </c>
      <c r="AW23" s="95">
        <v>4341.1634393727545</v>
      </c>
      <c r="AX23" s="95">
        <v>4341.1634393727545</v>
      </c>
      <c r="AY23" s="95">
        <v>4341.1634393727545</v>
      </c>
      <c r="AZ23" s="95">
        <v>4341.1634393727545</v>
      </c>
      <c r="BA23" s="95">
        <v>4341.1634393727545</v>
      </c>
    </row>
    <row r="24" spans="2:53" s="73" customFormat="1" x14ac:dyDescent="0.25">
      <c r="B24" s="86"/>
      <c r="C24" s="86"/>
      <c r="D24" s="86"/>
      <c r="E24" s="86"/>
      <c r="F24" s="86"/>
      <c r="G24" s="86"/>
      <c r="H24" s="86"/>
      <c r="I24" s="86"/>
      <c r="J24" s="86"/>
      <c r="K24" s="87"/>
    </row>
    <row r="25" spans="2:53" s="73" customFormat="1" ht="15.75" thickBot="1" x14ac:dyDescent="0.3">
      <c r="B25" s="82" t="s">
        <v>147</v>
      </c>
      <c r="C25" s="82"/>
      <c r="D25" s="82"/>
      <c r="E25" s="82"/>
      <c r="F25" s="82"/>
      <c r="G25" s="82"/>
      <c r="H25" s="82"/>
      <c r="I25" s="82"/>
      <c r="J25" s="82"/>
      <c r="K25" s="93"/>
    </row>
    <row r="26" spans="2:53" s="73" customFormat="1" x14ac:dyDescent="0.25">
      <c r="B26" s="88" t="s">
        <v>50</v>
      </c>
      <c r="C26" s="89">
        <v>44105</v>
      </c>
      <c r="D26" s="89">
        <v>44136</v>
      </c>
      <c r="E26" s="89">
        <v>44166</v>
      </c>
      <c r="F26" s="89">
        <v>44197</v>
      </c>
      <c r="G26" s="89">
        <v>44228</v>
      </c>
      <c r="H26" s="89">
        <v>44256</v>
      </c>
      <c r="I26" s="89">
        <v>44287</v>
      </c>
      <c r="J26" s="89">
        <v>44317</v>
      </c>
      <c r="K26" s="89">
        <v>44348</v>
      </c>
      <c r="L26" s="89">
        <v>44378</v>
      </c>
      <c r="M26" s="89">
        <v>44409</v>
      </c>
      <c r="N26" s="89">
        <v>44440</v>
      </c>
      <c r="O26" s="89">
        <v>44470</v>
      </c>
      <c r="P26" s="89">
        <v>44501</v>
      </c>
      <c r="Q26" s="89">
        <v>44531</v>
      </c>
      <c r="R26" s="89">
        <v>44562</v>
      </c>
      <c r="S26" s="89">
        <v>44593</v>
      </c>
      <c r="T26" s="89">
        <v>44621</v>
      </c>
      <c r="U26" s="89">
        <v>44652</v>
      </c>
      <c r="V26" s="89">
        <v>44682</v>
      </c>
      <c r="W26" s="89">
        <v>44713</v>
      </c>
      <c r="X26" s="89">
        <v>44743</v>
      </c>
      <c r="Y26" s="89">
        <v>44774</v>
      </c>
      <c r="Z26" s="89">
        <v>44805</v>
      </c>
      <c r="AA26" s="89">
        <v>44835</v>
      </c>
      <c r="AB26" s="89">
        <v>44866</v>
      </c>
      <c r="AC26" s="89">
        <v>44896</v>
      </c>
      <c r="AD26" s="89">
        <v>44927</v>
      </c>
      <c r="AE26" s="89">
        <v>44958</v>
      </c>
      <c r="AF26" s="89">
        <v>44986</v>
      </c>
      <c r="AG26" s="89">
        <v>45017</v>
      </c>
      <c r="AH26" s="89">
        <v>45047</v>
      </c>
      <c r="AI26" s="89">
        <v>45078</v>
      </c>
      <c r="AJ26" s="89">
        <v>45108</v>
      </c>
      <c r="AK26" s="89">
        <v>45139</v>
      </c>
      <c r="AL26" s="89">
        <v>45170</v>
      </c>
      <c r="AM26" s="89">
        <v>45200</v>
      </c>
      <c r="AN26" s="89">
        <v>45231</v>
      </c>
      <c r="AO26" s="89">
        <v>45261</v>
      </c>
      <c r="AP26" s="89">
        <v>45292</v>
      </c>
      <c r="AQ26" s="89">
        <v>45323</v>
      </c>
      <c r="AR26" s="89">
        <v>45352</v>
      </c>
      <c r="AS26" s="89">
        <v>45383</v>
      </c>
      <c r="AT26" s="89">
        <v>45413</v>
      </c>
      <c r="AU26" s="89">
        <v>45444</v>
      </c>
      <c r="AV26" s="89">
        <v>45474</v>
      </c>
      <c r="AW26" s="89">
        <v>45505</v>
      </c>
      <c r="AX26" s="89">
        <v>45536</v>
      </c>
      <c r="AY26" s="89">
        <v>45566</v>
      </c>
      <c r="AZ26" s="89">
        <v>45597</v>
      </c>
      <c r="BA26" s="89">
        <v>45627</v>
      </c>
    </row>
    <row r="27" spans="2:53" s="73" customFormat="1" x14ac:dyDescent="0.25">
      <c r="B27" s="84" t="s">
        <v>245</v>
      </c>
      <c r="C27" s="111"/>
      <c r="D27" s="111"/>
      <c r="E27" s="111"/>
      <c r="F27" s="111"/>
      <c r="G27" s="111"/>
      <c r="H27" s="111"/>
      <c r="I27" s="111"/>
      <c r="J27" s="111"/>
      <c r="K27" s="112"/>
      <c r="L27" s="112"/>
      <c r="M27" s="112"/>
      <c r="N27" s="113"/>
      <c r="O27" s="113"/>
      <c r="P27" s="113"/>
      <c r="Q27" s="113"/>
      <c r="R27" s="113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95">
        <v>8429929.4900000002</v>
      </c>
      <c r="AE27" s="95">
        <v>8429929.4900000002</v>
      </c>
      <c r="AF27" s="95">
        <v>8429929.4900000002</v>
      </c>
      <c r="AG27" s="95">
        <v>8429929.4900000002</v>
      </c>
      <c r="AH27" s="95">
        <v>8429929.4900000002</v>
      </c>
      <c r="AI27" s="95">
        <v>8429929.4900000002</v>
      </c>
      <c r="AJ27" s="95">
        <v>8429929.4900000002</v>
      </c>
      <c r="AK27" s="95">
        <v>8429929.4900000002</v>
      </c>
      <c r="AL27" s="95">
        <v>8429929.4900000002</v>
      </c>
      <c r="AM27" s="95">
        <v>8429929.4900000002</v>
      </c>
      <c r="AN27" s="95">
        <v>8429929.4900000002</v>
      </c>
      <c r="AO27" s="95">
        <v>8429929.4900000002</v>
      </c>
      <c r="AP27" s="95">
        <f t="shared" ref="AP27" si="0">AO27*(1+9.28%)</f>
        <v>9212226.946672</v>
      </c>
      <c r="AQ27" s="95">
        <v>9211853.4373957273</v>
      </c>
      <c r="AR27" s="95">
        <v>9211853.4373957273</v>
      </c>
      <c r="AS27" s="95">
        <v>9211853.4373957273</v>
      </c>
      <c r="AT27" s="95">
        <v>9211853.4373957273</v>
      </c>
      <c r="AU27" s="95">
        <v>9211853.4373957273</v>
      </c>
      <c r="AV27" s="95">
        <v>9211853.4373957273</v>
      </c>
      <c r="AW27" s="95">
        <v>9211853.4373957273</v>
      </c>
      <c r="AX27" s="95">
        <v>9211853.4373957273</v>
      </c>
      <c r="AY27" s="95">
        <v>9211853.4373957273</v>
      </c>
      <c r="AZ27" s="95">
        <v>9211853.4373957273</v>
      </c>
      <c r="BA27" s="95">
        <v>9211853.4373957273</v>
      </c>
    </row>
    <row r="28" spans="2:53" s="73" customFormat="1" x14ac:dyDescent="0.25">
      <c r="B28" s="84" t="s">
        <v>148</v>
      </c>
      <c r="C28" s="111">
        <v>9672709.6221456714</v>
      </c>
      <c r="D28" s="111">
        <v>9672709.6221456714</v>
      </c>
      <c r="E28" s="111">
        <v>9672709.6221456714</v>
      </c>
      <c r="F28" s="111">
        <v>9695689.5461743362</v>
      </c>
      <c r="G28" s="111">
        <v>9695689.5461743362</v>
      </c>
      <c r="H28" s="111">
        <v>9695689.5461743362</v>
      </c>
      <c r="I28" s="111">
        <v>9695689.5461743362</v>
      </c>
      <c r="J28" s="111">
        <v>9695689.5461743362</v>
      </c>
      <c r="K28" s="112">
        <v>9695689.5461743362</v>
      </c>
      <c r="L28" s="112">
        <v>9695689.54617434</v>
      </c>
      <c r="M28" s="112">
        <v>9695689.54617434</v>
      </c>
      <c r="N28" s="113">
        <v>9695689.5461743362</v>
      </c>
      <c r="O28" s="113">
        <v>9695689.5461743362</v>
      </c>
      <c r="P28" s="113">
        <v>9695689.5461743362</v>
      </c>
      <c r="Q28" s="113">
        <v>9695689.5461743362</v>
      </c>
      <c r="R28" s="113">
        <v>10240773.339560347</v>
      </c>
      <c r="S28" s="113">
        <v>10240773.339560347</v>
      </c>
      <c r="T28" s="113">
        <v>10240773.339560347</v>
      </c>
      <c r="U28" s="113">
        <v>10240773.339560347</v>
      </c>
      <c r="V28" s="113">
        <v>10240773.339560347</v>
      </c>
      <c r="W28" s="113">
        <v>10240773.339560347</v>
      </c>
      <c r="X28" s="113">
        <v>10240773.339560347</v>
      </c>
      <c r="Y28" s="113">
        <v>10240773.339560347</v>
      </c>
      <c r="Z28" s="113">
        <v>10240773.339560347</v>
      </c>
      <c r="AA28" s="113">
        <v>10240773.339560347</v>
      </c>
      <c r="AB28" s="113">
        <v>10240773.339560347</v>
      </c>
      <c r="AC28" s="113">
        <v>10240773.339560347</v>
      </c>
      <c r="AD28" s="95">
        <v>11584639.300542677</v>
      </c>
      <c r="AE28" s="95">
        <v>11584639.300542677</v>
      </c>
      <c r="AF28" s="95">
        <v>11584639.300542677</v>
      </c>
      <c r="AG28" s="95">
        <v>11584639.300542677</v>
      </c>
      <c r="AH28" s="95">
        <v>11584639.300542677</v>
      </c>
      <c r="AI28" s="95">
        <v>11584639.300542677</v>
      </c>
      <c r="AJ28" s="95">
        <v>11584639.300542677</v>
      </c>
      <c r="AK28" s="95">
        <v>11584639.300542677</v>
      </c>
      <c r="AL28" s="95">
        <v>11584639.300542677</v>
      </c>
      <c r="AM28" s="95">
        <v>11584639.300542677</v>
      </c>
      <c r="AN28" s="95">
        <v>11584639.300542677</v>
      </c>
      <c r="AO28" s="95">
        <v>11584639.300542677</v>
      </c>
      <c r="AP28" s="95">
        <v>12659180.550000001</v>
      </c>
      <c r="AQ28" s="95">
        <v>12659180.548910975</v>
      </c>
      <c r="AR28" s="95">
        <v>12659180.548910975</v>
      </c>
      <c r="AS28" s="95">
        <v>12659180.548910975</v>
      </c>
      <c r="AT28" s="95">
        <v>12659180.548910975</v>
      </c>
      <c r="AU28" s="95">
        <v>12659180.548910975</v>
      </c>
      <c r="AV28" s="95">
        <v>12659180.548910975</v>
      </c>
      <c r="AW28" s="95">
        <v>12659180.548910975</v>
      </c>
      <c r="AX28" s="95">
        <v>12659180.548910975</v>
      </c>
      <c r="AY28" s="95">
        <v>12659180.548910975</v>
      </c>
      <c r="AZ28" s="95">
        <v>12659180.548910975</v>
      </c>
      <c r="BA28" s="95">
        <v>12659180.548910975</v>
      </c>
    </row>
    <row r="29" spans="2:53" s="73" customFormat="1" x14ac:dyDescent="0.25">
      <c r="B29" s="84" t="s">
        <v>149</v>
      </c>
      <c r="C29" s="111">
        <v>9051722.5002691112</v>
      </c>
      <c r="D29" s="111">
        <v>9051722.5002691112</v>
      </c>
      <c r="E29" s="111">
        <v>9051722.5002691112</v>
      </c>
      <c r="F29" s="111">
        <v>9073227.1151609421</v>
      </c>
      <c r="G29" s="111">
        <v>9073227.1151609421</v>
      </c>
      <c r="H29" s="111">
        <v>9073227.1151609421</v>
      </c>
      <c r="I29" s="111">
        <v>9073227.1151609421</v>
      </c>
      <c r="J29" s="111">
        <v>9073227.1151609421</v>
      </c>
      <c r="K29" s="112">
        <v>9073227.1151609421</v>
      </c>
      <c r="L29" s="112">
        <v>9073227.1151609402</v>
      </c>
      <c r="M29" s="112">
        <v>9073227.1151609402</v>
      </c>
      <c r="N29" s="113">
        <v>9073227.1151609421</v>
      </c>
      <c r="O29" s="113">
        <v>9073227.1151609421</v>
      </c>
      <c r="P29" s="113">
        <v>9073227.1151609421</v>
      </c>
      <c r="Q29" s="113">
        <v>9073227.1151609421</v>
      </c>
      <c r="R29" s="113">
        <v>9583316.5761148725</v>
      </c>
      <c r="S29" s="113">
        <v>9583316.5761148725</v>
      </c>
      <c r="T29" s="113">
        <v>9583316.5761148725</v>
      </c>
      <c r="U29" s="113">
        <v>9583316.5761148725</v>
      </c>
      <c r="V29" s="113">
        <v>9583316.5761148725</v>
      </c>
      <c r="W29" s="113">
        <v>9583316.5761148725</v>
      </c>
      <c r="X29" s="113">
        <v>9583316.5761148725</v>
      </c>
      <c r="Y29" s="113">
        <v>9583316.5761148725</v>
      </c>
      <c r="Z29" s="113">
        <v>9583316.5761148725</v>
      </c>
      <c r="AA29" s="113">
        <v>9583316.5761148725</v>
      </c>
      <c r="AB29" s="113">
        <v>9583316.5761148725</v>
      </c>
      <c r="AC29" s="113">
        <v>9583316.5761148725</v>
      </c>
      <c r="AD29" s="95">
        <v>10840906.458532035</v>
      </c>
      <c r="AE29" s="95">
        <v>10840906.458532035</v>
      </c>
      <c r="AF29" s="95">
        <v>10840906.458532035</v>
      </c>
      <c r="AG29" s="95">
        <v>10840906.458532035</v>
      </c>
      <c r="AH29" s="95">
        <v>10840906.458532035</v>
      </c>
      <c r="AI29" s="95">
        <v>10840906.458532035</v>
      </c>
      <c r="AJ29" s="95">
        <v>10840906.458532035</v>
      </c>
      <c r="AK29" s="95">
        <v>10840906.458532035</v>
      </c>
      <c r="AL29" s="95">
        <v>10840906.458532035</v>
      </c>
      <c r="AM29" s="95">
        <v>10840906.458532035</v>
      </c>
      <c r="AN29" s="95">
        <v>10840906.458532035</v>
      </c>
      <c r="AO29" s="95">
        <v>10840906.458532035</v>
      </c>
      <c r="AP29" s="95">
        <v>11846462.25</v>
      </c>
      <c r="AQ29" s="95">
        <v>11846462.251611346</v>
      </c>
      <c r="AR29" s="95">
        <v>11846462.251611346</v>
      </c>
      <c r="AS29" s="95">
        <v>11846462.251611346</v>
      </c>
      <c r="AT29" s="95">
        <v>11846462.251611346</v>
      </c>
      <c r="AU29" s="95">
        <v>11846462.251611346</v>
      </c>
      <c r="AV29" s="95">
        <v>11846462.251611346</v>
      </c>
      <c r="AW29" s="95">
        <v>11846462.251611346</v>
      </c>
      <c r="AX29" s="95">
        <v>11846462.251611346</v>
      </c>
      <c r="AY29" s="95">
        <v>11846462.251611346</v>
      </c>
      <c r="AZ29" s="95">
        <v>11846462.251611346</v>
      </c>
      <c r="BA29" s="95">
        <v>11846462.251611346</v>
      </c>
    </row>
    <row r="30" spans="2:53" s="73" customFormat="1" x14ac:dyDescent="0.25">
      <c r="B30" s="84" t="s">
        <v>150</v>
      </c>
      <c r="C30" s="111">
        <v>5228430.7896304782</v>
      </c>
      <c r="D30" s="111">
        <v>5228430.7896304782</v>
      </c>
      <c r="E30" s="111">
        <v>5228430.7896304782</v>
      </c>
      <c r="F30" s="111">
        <v>5240852.2255081525</v>
      </c>
      <c r="G30" s="111">
        <v>5240852.2255081525</v>
      </c>
      <c r="H30" s="111">
        <v>5240852.2255081525</v>
      </c>
      <c r="I30" s="111">
        <v>5240852.2255081525</v>
      </c>
      <c r="J30" s="111">
        <v>5240852.2255081525</v>
      </c>
      <c r="K30" s="112">
        <v>5240852.2255081525</v>
      </c>
      <c r="L30" s="112">
        <v>5240852.2255081497</v>
      </c>
      <c r="M30" s="112">
        <v>5240852.2255081497</v>
      </c>
      <c r="N30" s="113">
        <v>5240852.2255081525</v>
      </c>
      <c r="O30" s="113">
        <v>5240852.2255081525</v>
      </c>
      <c r="P30" s="113">
        <v>5240852.2255081525</v>
      </c>
      <c r="Q30" s="113">
        <v>5240852.2255081525</v>
      </c>
      <c r="R30" s="113">
        <v>5535488.6820542142</v>
      </c>
      <c r="S30" s="113">
        <v>5535488.6820542142</v>
      </c>
      <c r="T30" s="113">
        <v>5535488.6820542142</v>
      </c>
      <c r="U30" s="113">
        <v>5535488.6820542142</v>
      </c>
      <c r="V30" s="113">
        <v>5535488.6820542142</v>
      </c>
      <c r="W30" s="113">
        <v>5535488.6820542142</v>
      </c>
      <c r="X30" s="113">
        <v>5535488.6820542142</v>
      </c>
      <c r="Y30" s="113">
        <v>5535488.6820542142</v>
      </c>
      <c r="Z30" s="113">
        <v>5535488.6820542142</v>
      </c>
      <c r="AA30" s="113">
        <v>5535488.6820542142</v>
      </c>
      <c r="AB30" s="113">
        <v>5535488.6820542142</v>
      </c>
      <c r="AC30" s="113">
        <v>5535488.6820542142</v>
      </c>
      <c r="AD30" s="95">
        <v>6261894.254227045</v>
      </c>
      <c r="AE30" s="95">
        <v>6261894.254227045</v>
      </c>
      <c r="AF30" s="95">
        <v>6261894.254227045</v>
      </c>
      <c r="AG30" s="95">
        <v>6261894.254227045</v>
      </c>
      <c r="AH30" s="95">
        <v>6261894.254227045</v>
      </c>
      <c r="AI30" s="95">
        <v>6261894.254227045</v>
      </c>
      <c r="AJ30" s="95">
        <v>6261894.254227045</v>
      </c>
      <c r="AK30" s="95">
        <v>6261894.254227045</v>
      </c>
      <c r="AL30" s="95">
        <v>6261894.254227045</v>
      </c>
      <c r="AM30" s="95">
        <v>6261894.254227045</v>
      </c>
      <c r="AN30" s="95">
        <v>6261894.254227045</v>
      </c>
      <c r="AO30" s="95">
        <v>6261894.254227045</v>
      </c>
      <c r="AP30" s="95">
        <v>6842720.5999999996</v>
      </c>
      <c r="AQ30" s="95">
        <v>6842720.5962929726</v>
      </c>
      <c r="AR30" s="95">
        <v>6842720.5962929726</v>
      </c>
      <c r="AS30" s="95">
        <v>6842720.5962929726</v>
      </c>
      <c r="AT30" s="95">
        <v>6842720.5962929726</v>
      </c>
      <c r="AU30" s="95">
        <v>6842720.5962929726</v>
      </c>
      <c r="AV30" s="95">
        <v>6842720.5962929726</v>
      </c>
      <c r="AW30" s="95">
        <v>6842720.5962929726</v>
      </c>
      <c r="AX30" s="95">
        <v>6842720.5962929726</v>
      </c>
      <c r="AY30" s="95">
        <v>6842720.5962929726</v>
      </c>
      <c r="AZ30" s="95">
        <v>6842720.5962929726</v>
      </c>
      <c r="BA30" s="95">
        <v>6842720.5962929726</v>
      </c>
    </row>
    <row r="31" spans="2:53" s="73" customFormat="1" x14ac:dyDescent="0.25">
      <c r="B31" s="84" t="s">
        <v>151</v>
      </c>
      <c r="C31" s="111">
        <v>4846152.1911161533</v>
      </c>
      <c r="D31" s="111">
        <v>4846152.1911161533</v>
      </c>
      <c r="E31" s="111">
        <v>4846152.1911161533</v>
      </c>
      <c r="F31" s="111">
        <v>4857665.4292400628</v>
      </c>
      <c r="G31" s="111">
        <v>4857665.4292400628</v>
      </c>
      <c r="H31" s="111">
        <v>4857665.4292400628</v>
      </c>
      <c r="I31" s="111">
        <v>4857665.4292400628</v>
      </c>
      <c r="J31" s="111">
        <v>4857665.4292400628</v>
      </c>
      <c r="K31" s="112">
        <v>4857665.4292400628</v>
      </c>
      <c r="L31" s="112">
        <v>4857665.42924006</v>
      </c>
      <c r="M31" s="112">
        <v>4857665.42924006</v>
      </c>
      <c r="N31" s="113">
        <v>4857665.4292400628</v>
      </c>
      <c r="O31" s="113">
        <v>4857665.4292400628</v>
      </c>
      <c r="P31" s="113">
        <v>4857665.4292400628</v>
      </c>
      <c r="Q31" s="113">
        <v>4857665.4292400628</v>
      </c>
      <c r="R31" s="113">
        <v>5130759.4352476103</v>
      </c>
      <c r="S31" s="113">
        <v>5130759.4352476103</v>
      </c>
      <c r="T31" s="113">
        <v>5130759.4352476103</v>
      </c>
      <c r="U31" s="113">
        <v>5130759.4352476103</v>
      </c>
      <c r="V31" s="113">
        <v>5130759.4352476103</v>
      </c>
      <c r="W31" s="113">
        <v>5130759.4352476103</v>
      </c>
      <c r="X31" s="113">
        <v>5130759.4352476103</v>
      </c>
      <c r="Y31" s="113">
        <v>5130759.4352476103</v>
      </c>
      <c r="Z31" s="113">
        <v>5130759.4352476103</v>
      </c>
      <c r="AA31" s="113">
        <v>5130759.4352476103</v>
      </c>
      <c r="AB31" s="113">
        <v>5130759.4352476103</v>
      </c>
      <c r="AC31" s="113">
        <v>5130759.4352476103</v>
      </c>
      <c r="AD31" s="95">
        <v>5804053.6026306963</v>
      </c>
      <c r="AE31" s="95">
        <v>5804053.6026306963</v>
      </c>
      <c r="AF31" s="95">
        <v>5804053.6026306963</v>
      </c>
      <c r="AG31" s="95">
        <v>5804053.6026306963</v>
      </c>
      <c r="AH31" s="95">
        <v>5804053.6026306963</v>
      </c>
      <c r="AI31" s="95">
        <v>5804053.6026306963</v>
      </c>
      <c r="AJ31" s="95">
        <v>5804053.6026306963</v>
      </c>
      <c r="AK31" s="95">
        <v>5804053.6026306963</v>
      </c>
      <c r="AL31" s="95">
        <v>5804053.6026306963</v>
      </c>
      <c r="AM31" s="95">
        <v>5804053.6026306963</v>
      </c>
      <c r="AN31" s="95">
        <v>5804053.6026306963</v>
      </c>
      <c r="AO31" s="95">
        <v>5804053.6026306963</v>
      </c>
      <c r="AP31" s="95">
        <v>6342412.6200000001</v>
      </c>
      <c r="AQ31" s="95">
        <v>6342412.6176994834</v>
      </c>
      <c r="AR31" s="95">
        <v>6342412.6176994834</v>
      </c>
      <c r="AS31" s="95">
        <v>6342412.6176994834</v>
      </c>
      <c r="AT31" s="95">
        <v>6342412.6176994834</v>
      </c>
      <c r="AU31" s="95">
        <v>6342412.6176994834</v>
      </c>
      <c r="AV31" s="95">
        <v>6342412.6176994834</v>
      </c>
      <c r="AW31" s="95">
        <v>6342412.6176994834</v>
      </c>
      <c r="AX31" s="95">
        <v>6342412.6176994834</v>
      </c>
      <c r="AY31" s="95">
        <v>6342412.6176994834</v>
      </c>
      <c r="AZ31" s="95">
        <v>6342412.6176994834</v>
      </c>
      <c r="BA31" s="95">
        <v>6342412.6176994834</v>
      </c>
    </row>
    <row r="32" spans="2:53" s="73" customFormat="1" x14ac:dyDescent="0.25">
      <c r="B32" s="84" t="s">
        <v>152</v>
      </c>
      <c r="C32" s="111">
        <v>4237450.2448677495</v>
      </c>
      <c r="D32" s="111">
        <v>4237450.2448677495</v>
      </c>
      <c r="E32" s="111">
        <v>4237450.2448677495</v>
      </c>
      <c r="F32" s="111">
        <v>4247517.3603406847</v>
      </c>
      <c r="G32" s="111">
        <v>4247517.3603406847</v>
      </c>
      <c r="H32" s="111">
        <v>4247517.3603406847</v>
      </c>
      <c r="I32" s="111">
        <v>4247517.3603406847</v>
      </c>
      <c r="J32" s="111">
        <v>4247517.3603406847</v>
      </c>
      <c r="K32" s="112">
        <v>4247517.3603406847</v>
      </c>
      <c r="L32" s="112">
        <v>4247517.36034068</v>
      </c>
      <c r="M32" s="112">
        <v>4247517.36034068</v>
      </c>
      <c r="N32" s="113">
        <v>4247517.3603406847</v>
      </c>
      <c r="O32" s="113">
        <v>4247517.3603406847</v>
      </c>
      <c r="P32" s="113">
        <v>4247517.3603406847</v>
      </c>
      <c r="Q32" s="113">
        <v>4247517.3603406847</v>
      </c>
      <c r="R32" s="113">
        <v>4486309.3373549413</v>
      </c>
      <c r="S32" s="113">
        <v>4486309.3373549413</v>
      </c>
      <c r="T32" s="113">
        <v>4486309.3373549413</v>
      </c>
      <c r="U32" s="113">
        <v>4486309.3373549413</v>
      </c>
      <c r="V32" s="113">
        <v>4486309.3373549413</v>
      </c>
      <c r="W32" s="113">
        <v>4486309.3373549413</v>
      </c>
      <c r="X32" s="113">
        <v>4486309.3373549413</v>
      </c>
      <c r="Y32" s="113">
        <v>4486309.3373549413</v>
      </c>
      <c r="Z32" s="113">
        <v>4486309.3373549413</v>
      </c>
      <c r="AA32" s="113">
        <v>4486309.3373549413</v>
      </c>
      <c r="AB32" s="113">
        <v>4486309.3373549413</v>
      </c>
      <c r="AC32" s="113">
        <v>4486309.3373549413</v>
      </c>
      <c r="AD32" s="95">
        <v>5075034.251870756</v>
      </c>
      <c r="AE32" s="95">
        <v>5075034.251870756</v>
      </c>
      <c r="AF32" s="95">
        <v>5075034.251870756</v>
      </c>
      <c r="AG32" s="95">
        <v>5075034.251870756</v>
      </c>
      <c r="AH32" s="95">
        <v>5075034.251870756</v>
      </c>
      <c r="AI32" s="95">
        <v>5075034.251870756</v>
      </c>
      <c r="AJ32" s="95">
        <v>5075034.251870756</v>
      </c>
      <c r="AK32" s="95">
        <v>5075034.251870756</v>
      </c>
      <c r="AL32" s="95">
        <v>5075034.251870756</v>
      </c>
      <c r="AM32" s="95">
        <v>5075034.251870756</v>
      </c>
      <c r="AN32" s="95">
        <v>5075034.251870756</v>
      </c>
      <c r="AO32" s="95">
        <v>5075034.251870756</v>
      </c>
      <c r="AP32" s="95">
        <v>5545772.5700000003</v>
      </c>
      <c r="AQ32" s="95">
        <v>5545772.5717303669</v>
      </c>
      <c r="AR32" s="95">
        <v>5545772.5717303669</v>
      </c>
      <c r="AS32" s="95">
        <v>5545772.5717303669</v>
      </c>
      <c r="AT32" s="95">
        <v>5545772.5717303669</v>
      </c>
      <c r="AU32" s="95">
        <v>5545772.5717303669</v>
      </c>
      <c r="AV32" s="95">
        <v>5545772.5717303669</v>
      </c>
      <c r="AW32" s="95">
        <v>5545772.5717303669</v>
      </c>
      <c r="AX32" s="95">
        <v>5545772.5717303669</v>
      </c>
      <c r="AY32" s="95">
        <v>5545772.5717303669</v>
      </c>
      <c r="AZ32" s="95">
        <v>5545772.5717303669</v>
      </c>
      <c r="BA32" s="95">
        <v>5545772.5717303669</v>
      </c>
    </row>
    <row r="33" spans="2:53" s="73" customFormat="1" x14ac:dyDescent="0.25">
      <c r="B33" s="84" t="s">
        <v>153</v>
      </c>
      <c r="C33" s="111">
        <v>9422973.894777054</v>
      </c>
      <c r="D33" s="111">
        <v>9422973.894777054</v>
      </c>
      <c r="E33" s="111">
        <v>9422973.894777054</v>
      </c>
      <c r="F33" s="111">
        <v>9445360.5095608067</v>
      </c>
      <c r="G33" s="111">
        <v>9445360.5095608067</v>
      </c>
      <c r="H33" s="111">
        <v>9445360.5095608067</v>
      </c>
      <c r="I33" s="111">
        <v>9445360.5095608067</v>
      </c>
      <c r="J33" s="111">
        <v>9445360.5095608067</v>
      </c>
      <c r="K33" s="112">
        <v>9445360.5095608067</v>
      </c>
      <c r="L33" s="112">
        <v>9445360.5095608104</v>
      </c>
      <c r="M33" s="112">
        <v>9445360.5095608104</v>
      </c>
      <c r="N33" s="113">
        <v>9445360.5095608067</v>
      </c>
      <c r="O33" s="113">
        <v>9445360.5095608067</v>
      </c>
      <c r="P33" s="113">
        <v>9445360.5095608067</v>
      </c>
      <c r="Q33" s="113">
        <v>9445360.5095608067</v>
      </c>
      <c r="R33" s="113">
        <v>9976371.0077755824</v>
      </c>
      <c r="S33" s="113">
        <v>9976371.0077755824</v>
      </c>
      <c r="T33" s="113">
        <v>9976371.0077755824</v>
      </c>
      <c r="U33" s="113">
        <v>9976371.0077755824</v>
      </c>
      <c r="V33" s="113">
        <v>9976371.0077755824</v>
      </c>
      <c r="W33" s="113">
        <v>9976371.0077755824</v>
      </c>
      <c r="X33" s="113">
        <v>9976371.0077755824</v>
      </c>
      <c r="Y33" s="113">
        <v>9976371.0077755824</v>
      </c>
      <c r="Z33" s="113">
        <v>9976371.0077755824</v>
      </c>
      <c r="AA33" s="113">
        <v>9976371.0077755824</v>
      </c>
      <c r="AB33" s="113">
        <v>9976371.0077755824</v>
      </c>
      <c r="AC33" s="113">
        <v>9976371.0077755824</v>
      </c>
      <c r="AD33" s="95">
        <v>11285540.244017674</v>
      </c>
      <c r="AE33" s="95">
        <v>11285540.244017674</v>
      </c>
      <c r="AF33" s="95">
        <v>11285540.244017674</v>
      </c>
      <c r="AG33" s="95">
        <v>11285540.244017674</v>
      </c>
      <c r="AH33" s="95">
        <v>11285540.244017674</v>
      </c>
      <c r="AI33" s="95">
        <v>11285540.244017674</v>
      </c>
      <c r="AJ33" s="95">
        <v>11285540.244017674</v>
      </c>
      <c r="AK33" s="95">
        <v>11285540.244017674</v>
      </c>
      <c r="AL33" s="95">
        <v>11285540.244017674</v>
      </c>
      <c r="AM33" s="95">
        <v>11285540.244017674</v>
      </c>
      <c r="AN33" s="95">
        <v>11285540.244017674</v>
      </c>
      <c r="AO33" s="95">
        <v>11285540.244017674</v>
      </c>
      <c r="AP33" s="95">
        <v>12332338.35</v>
      </c>
      <c r="AQ33" s="95">
        <v>12332338.352073515</v>
      </c>
      <c r="AR33" s="95">
        <v>12332338.352073515</v>
      </c>
      <c r="AS33" s="95">
        <v>12332338.352073515</v>
      </c>
      <c r="AT33" s="95">
        <v>12332338.352073515</v>
      </c>
      <c r="AU33" s="95">
        <v>12332338.352073515</v>
      </c>
      <c r="AV33" s="95">
        <v>12332338.352073515</v>
      </c>
      <c r="AW33" s="95">
        <v>12332338.352073515</v>
      </c>
      <c r="AX33" s="95">
        <v>12332338.352073515</v>
      </c>
      <c r="AY33" s="95">
        <v>12332338.352073515</v>
      </c>
      <c r="AZ33" s="95">
        <v>12332338.352073515</v>
      </c>
      <c r="BA33" s="95">
        <v>12332338.352073515</v>
      </c>
    </row>
    <row r="34" spans="2:53" s="73" customFormat="1" x14ac:dyDescent="0.25">
      <c r="B34" s="84" t="s">
        <v>154</v>
      </c>
      <c r="C34" s="111">
        <v>7770985.8102955315</v>
      </c>
      <c r="D34" s="111">
        <v>7770985.8102955315</v>
      </c>
      <c r="E34" s="111">
        <v>7770985.8102955315</v>
      </c>
      <c r="F34" s="111">
        <v>7789447.7170956256</v>
      </c>
      <c r="G34" s="111">
        <v>7789447.7170956256</v>
      </c>
      <c r="H34" s="111">
        <v>7789447.7170956256</v>
      </c>
      <c r="I34" s="111">
        <v>7789447.7170956256</v>
      </c>
      <c r="J34" s="111">
        <v>7789447.7170956256</v>
      </c>
      <c r="K34" s="112">
        <v>7789447.7170956256</v>
      </c>
      <c r="L34" s="112">
        <v>7789447.7170956302</v>
      </c>
      <c r="M34" s="112">
        <v>7789447.7170956302</v>
      </c>
      <c r="N34" s="113">
        <v>7789447.7170956256</v>
      </c>
      <c r="O34" s="113">
        <v>7789447.7170956256</v>
      </c>
      <c r="P34" s="113">
        <v>7789447.7170956256</v>
      </c>
      <c r="Q34" s="113">
        <v>7789447.7170956256</v>
      </c>
      <c r="R34" s="113">
        <v>8227364.1427191952</v>
      </c>
      <c r="S34" s="113">
        <v>8227364.1427191952</v>
      </c>
      <c r="T34" s="113">
        <v>8227364.1427191952</v>
      </c>
      <c r="U34" s="113">
        <v>8227364.1427191952</v>
      </c>
      <c r="V34" s="113">
        <v>8227364.1427191952</v>
      </c>
      <c r="W34" s="113">
        <v>8227364.1427191952</v>
      </c>
      <c r="X34" s="113">
        <v>8227364.1427191952</v>
      </c>
      <c r="Y34" s="113">
        <v>8227364.1427191952</v>
      </c>
      <c r="Z34" s="113">
        <v>8227364.1427191952</v>
      </c>
      <c r="AA34" s="113">
        <v>8227364.1427191952</v>
      </c>
      <c r="AB34" s="113">
        <v>8227364.1427191952</v>
      </c>
      <c r="AC34" s="113">
        <v>8227364.1427191952</v>
      </c>
      <c r="AD34" s="95">
        <v>9307016.4554303344</v>
      </c>
      <c r="AE34" s="95">
        <v>9307016.4554303344</v>
      </c>
      <c r="AF34" s="95">
        <v>9307016.4554303344</v>
      </c>
      <c r="AG34" s="95">
        <v>9307016.4554303344</v>
      </c>
      <c r="AH34" s="95">
        <v>9307016.4554303344</v>
      </c>
      <c r="AI34" s="95">
        <v>9307016.4554303344</v>
      </c>
      <c r="AJ34" s="95">
        <v>9307016.4554303344</v>
      </c>
      <c r="AK34" s="95">
        <v>9307016.4554303344</v>
      </c>
      <c r="AL34" s="95">
        <v>9307016.4554303344</v>
      </c>
      <c r="AM34" s="95">
        <v>9307016.4554303344</v>
      </c>
      <c r="AN34" s="95">
        <v>9307016.4554303344</v>
      </c>
      <c r="AO34" s="95">
        <v>9307016.4554303344</v>
      </c>
      <c r="AP34" s="95">
        <v>10170295.220000001</v>
      </c>
      <c r="AQ34" s="95">
        <v>10170295.218035737</v>
      </c>
      <c r="AR34" s="95">
        <v>10170295.218035737</v>
      </c>
      <c r="AS34" s="95">
        <v>10170295.218035737</v>
      </c>
      <c r="AT34" s="95">
        <v>10170295.218035737</v>
      </c>
      <c r="AU34" s="95">
        <v>10170295.218035737</v>
      </c>
      <c r="AV34" s="95">
        <v>10170295.218035737</v>
      </c>
      <c r="AW34" s="95">
        <v>10170295.218035737</v>
      </c>
      <c r="AX34" s="95">
        <v>10170295.218035737</v>
      </c>
      <c r="AY34" s="95">
        <v>10170295.218035737</v>
      </c>
      <c r="AZ34" s="95">
        <v>10170295.218035737</v>
      </c>
      <c r="BA34" s="95">
        <v>10170295.218035737</v>
      </c>
    </row>
    <row r="35" spans="2:53" s="73" customFormat="1" x14ac:dyDescent="0.25">
      <c r="B35" s="84" t="s">
        <v>155</v>
      </c>
      <c r="C35" s="111">
        <v>13383829.817847308</v>
      </c>
      <c r="D35" s="111">
        <v>13383829.817847308</v>
      </c>
      <c r="E35" s="111">
        <v>13383829.817847308</v>
      </c>
      <c r="F35" s="111">
        <v>13415626.429597396</v>
      </c>
      <c r="G35" s="111">
        <v>13415626.429597396</v>
      </c>
      <c r="H35" s="111">
        <v>13415626.429597396</v>
      </c>
      <c r="I35" s="111">
        <v>13415626.429597396</v>
      </c>
      <c r="J35" s="111">
        <v>13415626.429597396</v>
      </c>
      <c r="K35" s="112">
        <v>13415626.429597396</v>
      </c>
      <c r="L35" s="112">
        <v>13415626.4295974</v>
      </c>
      <c r="M35" s="112">
        <v>13415626.4295974</v>
      </c>
      <c r="N35" s="113">
        <v>13415626.429597396</v>
      </c>
      <c r="O35" s="113">
        <v>13415626.429597396</v>
      </c>
      <c r="P35" s="113">
        <v>13415626.429597396</v>
      </c>
      <c r="Q35" s="113">
        <v>13415626.429597396</v>
      </c>
      <c r="R35" s="113">
        <v>14169842.053980703</v>
      </c>
      <c r="S35" s="113">
        <v>14169842.053980703</v>
      </c>
      <c r="T35" s="113">
        <v>14169842.053980703</v>
      </c>
      <c r="U35" s="113">
        <v>14169842.053980703</v>
      </c>
      <c r="V35" s="113">
        <v>14169842.053980703</v>
      </c>
      <c r="W35" s="113">
        <v>14169842.053980703</v>
      </c>
      <c r="X35" s="113">
        <v>14169842.053980703</v>
      </c>
      <c r="Y35" s="113">
        <v>14169842.053980703</v>
      </c>
      <c r="Z35" s="113">
        <v>14169842.053980703</v>
      </c>
      <c r="AA35" s="113">
        <v>14169842.053980703</v>
      </c>
      <c r="AB35" s="113">
        <v>14169842.053980703</v>
      </c>
      <c r="AC35" s="113">
        <v>14169842.053980703</v>
      </c>
      <c r="AD35" s="95">
        <v>16029307.914364459</v>
      </c>
      <c r="AE35" s="95">
        <v>16029307.914364459</v>
      </c>
      <c r="AF35" s="95">
        <v>16029307.914364459</v>
      </c>
      <c r="AG35" s="95">
        <v>16029307.914364459</v>
      </c>
      <c r="AH35" s="95">
        <v>16029307.914364459</v>
      </c>
      <c r="AI35" s="95">
        <v>16029307.914364459</v>
      </c>
      <c r="AJ35" s="95">
        <v>16029307.914364459</v>
      </c>
      <c r="AK35" s="95">
        <v>16029307.914364459</v>
      </c>
      <c r="AL35" s="95">
        <v>16029307.914364459</v>
      </c>
      <c r="AM35" s="95">
        <v>16029307.914364459</v>
      </c>
      <c r="AN35" s="95">
        <v>16029307.914364459</v>
      </c>
      <c r="AO35" s="95">
        <v>16029307.914364459</v>
      </c>
      <c r="AP35" s="95">
        <v>17516117.48</v>
      </c>
      <c r="AQ35" s="95">
        <v>17516117.480888825</v>
      </c>
      <c r="AR35" s="95">
        <v>17516117.480888825</v>
      </c>
      <c r="AS35" s="95">
        <v>17516117.480888825</v>
      </c>
      <c r="AT35" s="95">
        <v>17516117.480888825</v>
      </c>
      <c r="AU35" s="95">
        <v>17516117.480888825</v>
      </c>
      <c r="AV35" s="95">
        <v>17516117.480888825</v>
      </c>
      <c r="AW35" s="95">
        <v>17516117.480888825</v>
      </c>
      <c r="AX35" s="95">
        <v>17516117.480888825</v>
      </c>
      <c r="AY35" s="95">
        <v>17516117.480888825</v>
      </c>
      <c r="AZ35" s="95">
        <v>17516117.480888825</v>
      </c>
      <c r="BA35" s="95">
        <v>17516117.480888825</v>
      </c>
    </row>
    <row r="36" spans="2:53" s="73" customFormat="1" x14ac:dyDescent="0.25">
      <c r="B36" s="84" t="s">
        <v>156</v>
      </c>
      <c r="C36" s="111">
        <v>11160439.764432816</v>
      </c>
      <c r="D36" s="111">
        <v>11160439.764432816</v>
      </c>
      <c r="E36" s="111">
        <v>11160439.764432816</v>
      </c>
      <c r="F36" s="111">
        <v>11186954.160908233</v>
      </c>
      <c r="G36" s="111">
        <v>11186954.160908233</v>
      </c>
      <c r="H36" s="111">
        <v>11186954.160908233</v>
      </c>
      <c r="I36" s="111">
        <v>11186954.160908233</v>
      </c>
      <c r="J36" s="111">
        <v>11186954.160908233</v>
      </c>
      <c r="K36" s="112">
        <v>11186954.160908233</v>
      </c>
      <c r="L36" s="112">
        <v>11186954.1609082</v>
      </c>
      <c r="M36" s="112">
        <v>11186954.1609082</v>
      </c>
      <c r="N36" s="113">
        <v>11186954.160908233</v>
      </c>
      <c r="O36" s="113">
        <v>11186954.160908233</v>
      </c>
      <c r="P36" s="113">
        <v>11186954.160908233</v>
      </c>
      <c r="Q36" s="113">
        <v>11186954.160908233</v>
      </c>
      <c r="R36" s="113">
        <v>11815875.640027717</v>
      </c>
      <c r="S36" s="113">
        <v>11815875.640027717</v>
      </c>
      <c r="T36" s="113">
        <v>11815875.640027717</v>
      </c>
      <c r="U36" s="113">
        <v>11815875.640027717</v>
      </c>
      <c r="V36" s="113">
        <v>11815875.640027717</v>
      </c>
      <c r="W36" s="113">
        <v>11815875.640027717</v>
      </c>
      <c r="X36" s="113">
        <v>11815875.640027717</v>
      </c>
      <c r="Y36" s="113">
        <v>11815875.640027717</v>
      </c>
      <c r="Z36" s="113">
        <v>11815875.640027717</v>
      </c>
      <c r="AA36" s="113">
        <v>11815875.640027717</v>
      </c>
      <c r="AB36" s="113">
        <v>11815875.640027717</v>
      </c>
      <c r="AC36" s="113">
        <v>11815875.640027717</v>
      </c>
      <c r="AD36" s="95">
        <v>13366437.550278459</v>
      </c>
      <c r="AE36" s="95">
        <v>13366437.550278459</v>
      </c>
      <c r="AF36" s="95">
        <v>13366437.550278459</v>
      </c>
      <c r="AG36" s="95">
        <v>13366437.550278459</v>
      </c>
      <c r="AH36" s="95">
        <v>13366437.550278459</v>
      </c>
      <c r="AI36" s="95">
        <v>13366437.550278459</v>
      </c>
      <c r="AJ36" s="95">
        <v>13366437.550278459</v>
      </c>
      <c r="AK36" s="95">
        <v>13366437.550278459</v>
      </c>
      <c r="AL36" s="95">
        <v>13366437.550278459</v>
      </c>
      <c r="AM36" s="95">
        <v>13366437.550278459</v>
      </c>
      <c r="AN36" s="95">
        <v>13366437.550278459</v>
      </c>
      <c r="AO36" s="95">
        <v>13366437.550278459</v>
      </c>
      <c r="AP36" s="95">
        <v>14606250.73</v>
      </c>
      <c r="AQ36" s="95">
        <v>14606250.730378101</v>
      </c>
      <c r="AR36" s="95">
        <v>14606250.730378101</v>
      </c>
      <c r="AS36" s="95">
        <v>14606250.730378101</v>
      </c>
      <c r="AT36" s="95">
        <v>14606250.730378101</v>
      </c>
      <c r="AU36" s="95">
        <v>14606250.730378101</v>
      </c>
      <c r="AV36" s="95">
        <v>14606250.730378101</v>
      </c>
      <c r="AW36" s="95">
        <v>14606250.730378101</v>
      </c>
      <c r="AX36" s="95">
        <v>14606250.730378101</v>
      </c>
      <c r="AY36" s="95">
        <v>14606250.730378101</v>
      </c>
      <c r="AZ36" s="95">
        <v>14606250.730378101</v>
      </c>
      <c r="BA36" s="95">
        <v>14606250.730378101</v>
      </c>
    </row>
    <row r="37" spans="2:53" s="73" customFormat="1" x14ac:dyDescent="0.25">
      <c r="B37" s="84" t="s">
        <v>157</v>
      </c>
      <c r="C37" s="111">
        <v>8730268.6257050391</v>
      </c>
      <c r="D37" s="111">
        <v>8730268.6257050391</v>
      </c>
      <c r="E37" s="111">
        <v>8730268.6257050391</v>
      </c>
      <c r="F37" s="111">
        <v>8751009.5470813215</v>
      </c>
      <c r="G37" s="111">
        <v>8751009.5470813215</v>
      </c>
      <c r="H37" s="111">
        <v>8751009.5470813215</v>
      </c>
      <c r="I37" s="111">
        <v>8751009.5470813215</v>
      </c>
      <c r="J37" s="111">
        <v>8751009.5470813215</v>
      </c>
      <c r="K37" s="112">
        <v>8751009.5470813215</v>
      </c>
      <c r="L37" s="112">
        <v>8751009.5470813196</v>
      </c>
      <c r="M37" s="112">
        <v>8751009.5470813196</v>
      </c>
      <c r="N37" s="113">
        <v>8751009.5470813215</v>
      </c>
      <c r="O37" s="113">
        <v>8751009.5470813215</v>
      </c>
      <c r="P37" s="113">
        <v>8751009.5470813215</v>
      </c>
      <c r="Q37" s="113">
        <v>8751009.5470813215</v>
      </c>
      <c r="R37" s="113">
        <v>9242984.1979984809</v>
      </c>
      <c r="S37" s="113">
        <v>9242984.1979984809</v>
      </c>
      <c r="T37" s="113">
        <v>9242984.1979984809</v>
      </c>
      <c r="U37" s="113">
        <v>9242984.1979984809</v>
      </c>
      <c r="V37" s="113">
        <v>9242984.1979984809</v>
      </c>
      <c r="W37" s="113">
        <v>9242984.1979984809</v>
      </c>
      <c r="X37" s="113">
        <v>9242984.1979984809</v>
      </c>
      <c r="Y37" s="113">
        <v>9242984.1979984809</v>
      </c>
      <c r="Z37" s="113">
        <v>9242984.1979984809</v>
      </c>
      <c r="AA37" s="113">
        <v>9242984.1979984809</v>
      </c>
      <c r="AB37" s="113">
        <v>9242984.1979984809</v>
      </c>
      <c r="AC37" s="113">
        <v>9242984.1979984809</v>
      </c>
      <c r="AD37" s="95">
        <v>10455913.28350063</v>
      </c>
      <c r="AE37" s="95">
        <v>10455913.28350063</v>
      </c>
      <c r="AF37" s="95">
        <v>10455913.28350063</v>
      </c>
      <c r="AG37" s="95">
        <v>10455913.28350063</v>
      </c>
      <c r="AH37" s="95">
        <v>10455913.28350063</v>
      </c>
      <c r="AI37" s="95">
        <v>10455913.28350063</v>
      </c>
      <c r="AJ37" s="95">
        <v>10455913.28350063</v>
      </c>
      <c r="AK37" s="95">
        <v>10455913.28350063</v>
      </c>
      <c r="AL37" s="95">
        <v>10455913.28350063</v>
      </c>
      <c r="AM37" s="95">
        <v>10455913.28350063</v>
      </c>
      <c r="AN37" s="95">
        <v>10455913.28350063</v>
      </c>
      <c r="AO37" s="95">
        <v>10455913.28350063</v>
      </c>
      <c r="AP37" s="95">
        <v>11425758.77</v>
      </c>
      <c r="AQ37" s="95">
        <v>11425758.767766777</v>
      </c>
      <c r="AR37" s="95">
        <v>11425758.767766777</v>
      </c>
      <c r="AS37" s="95">
        <v>11425758.767766777</v>
      </c>
      <c r="AT37" s="95">
        <v>11425758.767766777</v>
      </c>
      <c r="AU37" s="95">
        <v>11425758.767766777</v>
      </c>
      <c r="AV37" s="95">
        <v>11425758.767766777</v>
      </c>
      <c r="AW37" s="95">
        <v>11425758.767766777</v>
      </c>
      <c r="AX37" s="95">
        <v>11425758.767766777</v>
      </c>
      <c r="AY37" s="95">
        <v>11425758.767766777</v>
      </c>
      <c r="AZ37" s="95">
        <v>11425758.767766777</v>
      </c>
      <c r="BA37" s="95">
        <v>11425758.767766777</v>
      </c>
    </row>
    <row r="38" spans="2:53" s="73" customFormat="1" ht="15.75" thickBot="1" x14ac:dyDescent="0.3">
      <c r="B38" s="85"/>
      <c r="C38" s="85"/>
      <c r="D38" s="85"/>
      <c r="E38" s="85"/>
      <c r="F38" s="85"/>
      <c r="G38" s="85"/>
      <c r="H38" s="85"/>
      <c r="I38" s="85"/>
      <c r="J38" s="85"/>
      <c r="K38" s="94"/>
    </row>
    <row r="39" spans="2:53" s="73" customFormat="1" x14ac:dyDescent="0.25">
      <c r="B39" s="88" t="s">
        <v>58</v>
      </c>
      <c r="C39" s="89">
        <v>44105</v>
      </c>
      <c r="D39" s="89">
        <v>44136</v>
      </c>
      <c r="E39" s="89">
        <v>44166</v>
      </c>
      <c r="F39" s="89">
        <v>44197</v>
      </c>
      <c r="G39" s="89">
        <v>44228</v>
      </c>
      <c r="H39" s="89">
        <v>44256</v>
      </c>
      <c r="I39" s="89">
        <v>44287</v>
      </c>
      <c r="J39" s="89">
        <v>44317</v>
      </c>
      <c r="K39" s="89">
        <v>44348</v>
      </c>
      <c r="L39" s="89">
        <v>44378</v>
      </c>
      <c r="M39" s="89">
        <v>44409</v>
      </c>
      <c r="N39" s="89">
        <v>44440</v>
      </c>
      <c r="O39" s="89">
        <v>44470</v>
      </c>
      <c r="P39" s="89">
        <v>44501</v>
      </c>
      <c r="Q39" s="89">
        <v>44531</v>
      </c>
      <c r="R39" s="89">
        <v>44562</v>
      </c>
      <c r="S39" s="89">
        <v>44593</v>
      </c>
      <c r="T39" s="89">
        <v>44621</v>
      </c>
      <c r="U39" s="89">
        <v>44652</v>
      </c>
      <c r="V39" s="89">
        <v>44682</v>
      </c>
      <c r="W39" s="89">
        <v>44713</v>
      </c>
      <c r="X39" s="89">
        <v>44743</v>
      </c>
      <c r="Y39" s="89">
        <v>44774</v>
      </c>
      <c r="Z39" s="89">
        <v>44805</v>
      </c>
      <c r="AA39" s="89">
        <v>44835</v>
      </c>
      <c r="AB39" s="89">
        <v>44866</v>
      </c>
      <c r="AC39" s="89">
        <v>44896</v>
      </c>
      <c r="AD39" s="89">
        <v>44927</v>
      </c>
      <c r="AE39" s="89">
        <v>44958</v>
      </c>
      <c r="AF39" s="89">
        <v>44986</v>
      </c>
      <c r="AG39" s="89">
        <v>45017</v>
      </c>
      <c r="AH39" s="89">
        <v>45017</v>
      </c>
      <c r="AI39" s="89">
        <v>45078</v>
      </c>
      <c r="AJ39" s="89">
        <v>45108</v>
      </c>
      <c r="AK39" s="89">
        <v>45139</v>
      </c>
      <c r="AL39" s="89">
        <v>45170</v>
      </c>
      <c r="AM39" s="89">
        <v>45200</v>
      </c>
      <c r="AN39" s="89">
        <v>45231</v>
      </c>
      <c r="AO39" s="89">
        <v>45261</v>
      </c>
      <c r="AP39" s="89">
        <v>45292</v>
      </c>
      <c r="AQ39" s="89">
        <v>45323</v>
      </c>
      <c r="AR39" s="89">
        <v>45352</v>
      </c>
      <c r="AS39" s="89">
        <v>45383</v>
      </c>
      <c r="AT39" s="89">
        <v>45413</v>
      </c>
      <c r="AU39" s="89">
        <v>45444</v>
      </c>
      <c r="AV39" s="89">
        <v>45474</v>
      </c>
      <c r="AW39" s="89">
        <v>45505</v>
      </c>
      <c r="AX39" s="89">
        <v>45536</v>
      </c>
      <c r="AY39" s="89">
        <v>45566</v>
      </c>
      <c r="AZ39" s="89">
        <v>45597</v>
      </c>
      <c r="BA39" s="89">
        <v>45627</v>
      </c>
    </row>
    <row r="40" spans="2:53" s="73" customFormat="1" x14ac:dyDescent="0.25">
      <c r="B40" s="84" t="s">
        <v>158</v>
      </c>
      <c r="C40" s="91"/>
      <c r="D40" s="91"/>
      <c r="E40" s="91"/>
      <c r="F40" s="91"/>
      <c r="G40" s="91"/>
      <c r="H40" s="91"/>
      <c r="I40" s="91"/>
      <c r="J40" s="91"/>
      <c r="K40" s="91">
        <v>2559.4044846146385</v>
      </c>
      <c r="L40" s="91">
        <v>2559.4044846146385</v>
      </c>
      <c r="M40" s="91">
        <v>2559.4044846146385</v>
      </c>
      <c r="N40" s="95">
        <v>2559.4044846146385</v>
      </c>
      <c r="O40" s="95">
        <v>2559.4044846146385</v>
      </c>
      <c r="P40" s="95">
        <v>2559.4044846146385</v>
      </c>
      <c r="Q40" s="95">
        <v>2559.4044846146385</v>
      </c>
      <c r="R40" s="95">
        <v>2559.4044846146385</v>
      </c>
      <c r="S40" s="95">
        <v>2821.490090059533</v>
      </c>
      <c r="T40" s="95">
        <v>2821.490090059533</v>
      </c>
      <c r="U40" s="95">
        <v>2821.490090059533</v>
      </c>
      <c r="V40" s="95">
        <v>2821.490090059533</v>
      </c>
      <c r="W40" s="95">
        <v>2821.490090059533</v>
      </c>
      <c r="X40" s="95">
        <v>2821.490090059533</v>
      </c>
      <c r="Y40" s="95">
        <v>2821.490090059533</v>
      </c>
      <c r="Z40" s="95">
        <v>2821.490090059533</v>
      </c>
      <c r="AA40" s="95">
        <v>2950.8</v>
      </c>
      <c r="AB40" s="95">
        <v>2950.0593150588447</v>
      </c>
      <c r="AC40" s="95">
        <v>2950.0593150588447</v>
      </c>
      <c r="AD40" s="95">
        <v>3265.5264835654275</v>
      </c>
      <c r="AE40" s="95">
        <v>3265.5264835654275</v>
      </c>
      <c r="AF40" s="95">
        <v>3265.6586914436307</v>
      </c>
      <c r="AG40" s="95">
        <v>3265.6586914436307</v>
      </c>
      <c r="AH40" s="95">
        <v>3265.6586914436307</v>
      </c>
      <c r="AI40" s="95">
        <v>3265.6586914436307</v>
      </c>
      <c r="AJ40" s="95">
        <v>3265.6586914436307</v>
      </c>
      <c r="AK40" s="95">
        <v>3265.66</v>
      </c>
      <c r="AL40" s="95">
        <v>3265.66</v>
      </c>
      <c r="AM40" s="95">
        <v>3265.6586914436307</v>
      </c>
      <c r="AN40" s="95">
        <v>3265.6586914436307</v>
      </c>
      <c r="AO40" s="95">
        <v>3265.6586914436307</v>
      </c>
      <c r="AP40" s="95">
        <v>3265.6586914436307</v>
      </c>
      <c r="AQ40" s="95">
        <v>3413.5972397730625</v>
      </c>
      <c r="AR40" s="95">
        <v>3413.5972397730625</v>
      </c>
      <c r="AS40" s="95">
        <v>3413.5972397730625</v>
      </c>
      <c r="AT40" s="95">
        <v>3413.5972397730625</v>
      </c>
      <c r="AU40" s="95">
        <v>3413.5972397730625</v>
      </c>
      <c r="AV40" s="95">
        <v>3413.5972397730625</v>
      </c>
      <c r="AW40" s="95">
        <v>3413.5972397730625</v>
      </c>
      <c r="AX40" s="95">
        <v>3413.5972397730625</v>
      </c>
      <c r="AY40" s="95">
        <v>3413.5972397730625</v>
      </c>
      <c r="AZ40" s="95">
        <v>3413.5972397730625</v>
      </c>
      <c r="BA40" s="95">
        <v>3413.5972397730625</v>
      </c>
    </row>
    <row r="41" spans="2:53" s="73" customFormat="1" x14ac:dyDescent="0.25">
      <c r="B41" s="84" t="s">
        <v>159</v>
      </c>
      <c r="C41" s="91"/>
      <c r="D41" s="91"/>
      <c r="E41" s="91"/>
      <c r="F41" s="91"/>
      <c r="G41" s="91"/>
      <c r="H41" s="91"/>
      <c r="I41" s="91"/>
      <c r="J41" s="91"/>
      <c r="K41" s="91">
        <v>2487.9776549466487</v>
      </c>
      <c r="L41" s="91">
        <v>2487.9776549466487</v>
      </c>
      <c r="M41" s="91">
        <v>2487.9776549466487</v>
      </c>
      <c r="N41" s="95">
        <v>2487.9776549466487</v>
      </c>
      <c r="O41" s="95">
        <v>2487.9776549466487</v>
      </c>
      <c r="P41" s="95">
        <v>2487.9776549466487</v>
      </c>
      <c r="Q41" s="95">
        <v>2487.9776549466487</v>
      </c>
      <c r="R41" s="95">
        <v>2487.9776549466487</v>
      </c>
      <c r="S41" s="95">
        <v>2743.4723300139904</v>
      </c>
      <c r="T41" s="95">
        <v>2743.4723300139904</v>
      </c>
      <c r="U41" s="95">
        <v>2743.4723300139904</v>
      </c>
      <c r="V41" s="95">
        <v>2743.4723300139904</v>
      </c>
      <c r="W41" s="95">
        <v>2743.4723300139904</v>
      </c>
      <c r="X41" s="95">
        <v>2743.4723300139904</v>
      </c>
      <c r="Y41" s="95">
        <v>2743.4723300139904</v>
      </c>
      <c r="Z41" s="95">
        <v>2743.4723300139904</v>
      </c>
      <c r="AA41" s="95">
        <v>2866.38</v>
      </c>
      <c r="AB41" s="95">
        <v>2865.6437567868643</v>
      </c>
      <c r="AC41" s="95">
        <v>2865.6437567868643</v>
      </c>
      <c r="AD41" s="95">
        <v>3175.0384680036072</v>
      </c>
      <c r="AE41" s="95">
        <v>3175.0384680036072</v>
      </c>
      <c r="AF41" s="95">
        <v>3175.1702900300788</v>
      </c>
      <c r="AG41" s="95">
        <v>3175.1702900300788</v>
      </c>
      <c r="AH41" s="95">
        <v>3175.1702900300788</v>
      </c>
      <c r="AI41" s="95">
        <v>3175.1702900300788</v>
      </c>
      <c r="AJ41" s="95">
        <v>3175.1702900300788</v>
      </c>
      <c r="AK41" s="95">
        <v>3175.17</v>
      </c>
      <c r="AL41" s="95">
        <v>3175.17</v>
      </c>
      <c r="AM41" s="95">
        <v>3175.1702900300788</v>
      </c>
      <c r="AN41" s="95">
        <v>3175.1702900300788</v>
      </c>
      <c r="AO41" s="95">
        <v>3175.1702900300788</v>
      </c>
      <c r="AP41" s="95">
        <v>3175.1702900300788</v>
      </c>
      <c r="AQ41" s="95">
        <v>3332.0074809666171</v>
      </c>
      <c r="AR41" s="95">
        <v>3332.0074809666171</v>
      </c>
      <c r="AS41" s="95">
        <v>3332.0074809666171</v>
      </c>
      <c r="AT41" s="95">
        <v>3332.0074809666171</v>
      </c>
      <c r="AU41" s="95">
        <v>3332.0074809666171</v>
      </c>
      <c r="AV41" s="95">
        <v>3332.0074809666171</v>
      </c>
      <c r="AW41" s="95">
        <v>3332.0074809666171</v>
      </c>
      <c r="AX41" s="95">
        <v>3332.0074809666171</v>
      </c>
      <c r="AY41" s="95">
        <v>3332.0074809666171</v>
      </c>
      <c r="AZ41" s="95">
        <v>3332.0074809666171</v>
      </c>
      <c r="BA41" s="95">
        <v>3332.0074809666171</v>
      </c>
    </row>
    <row r="42" spans="2:53" s="73" customFormat="1" x14ac:dyDescent="0.25">
      <c r="B42" s="84" t="s">
        <v>160</v>
      </c>
      <c r="C42" s="91">
        <v>4466.9007949485294</v>
      </c>
      <c r="D42" s="91">
        <v>4466.9007949485294</v>
      </c>
      <c r="E42" s="91">
        <v>4466.9007949485294</v>
      </c>
      <c r="F42" s="91">
        <v>4466.9007949485294</v>
      </c>
      <c r="G42" s="91">
        <v>4466.9007949485294</v>
      </c>
      <c r="H42" s="91">
        <v>4466.9007949485294</v>
      </c>
      <c r="I42" s="91">
        <v>4466.9007949485294</v>
      </c>
      <c r="J42" s="91">
        <v>4466.9007949485294</v>
      </c>
      <c r="K42" s="91">
        <v>4466.9007949485294</v>
      </c>
      <c r="L42" s="91">
        <v>4466.9007949485294</v>
      </c>
      <c r="M42" s="91">
        <v>4466.9007949485294</v>
      </c>
      <c r="N42" s="95">
        <v>4680.8126622551326</v>
      </c>
      <c r="O42" s="95">
        <v>4680.8126622551326</v>
      </c>
      <c r="P42" s="95">
        <v>4680.8126622551326</v>
      </c>
      <c r="Q42" s="95">
        <v>4680.8126622551326</v>
      </c>
      <c r="R42" s="95">
        <v>4680.8126622551326</v>
      </c>
      <c r="S42" s="95">
        <v>4964.530018349612</v>
      </c>
      <c r="T42" s="95">
        <v>4964.530018349612</v>
      </c>
      <c r="U42" s="95">
        <v>4964.530018349612</v>
      </c>
      <c r="V42" s="95">
        <v>4964.530018349612</v>
      </c>
      <c r="W42" s="95">
        <v>4964.530018349612</v>
      </c>
      <c r="X42" s="95">
        <v>4964.530018349612</v>
      </c>
      <c r="Y42" s="95">
        <v>5179.8874595884863</v>
      </c>
      <c r="Z42" s="95">
        <v>5179.8874595884863</v>
      </c>
      <c r="AA42" s="95">
        <v>5179.8874595884863</v>
      </c>
      <c r="AB42" s="95">
        <v>5179.8874595884863</v>
      </c>
      <c r="AC42" s="95">
        <v>5179.8874595884863</v>
      </c>
      <c r="AD42" s="95">
        <v>5571.5124839342161</v>
      </c>
      <c r="AE42" s="95">
        <v>5571.5124839342161</v>
      </c>
      <c r="AF42" s="95">
        <v>5574.3900682187723</v>
      </c>
      <c r="AG42" s="95">
        <v>5574.3900682187723</v>
      </c>
      <c r="AH42" s="95">
        <v>5574.3900682187723</v>
      </c>
      <c r="AI42" s="95">
        <v>5574.3900682187723</v>
      </c>
      <c r="AJ42" s="95">
        <v>5574.3900682187723</v>
      </c>
      <c r="AK42" s="95">
        <v>5574.39</v>
      </c>
      <c r="AL42" s="95">
        <v>5574.39</v>
      </c>
      <c r="AM42" s="95">
        <v>5574.3900682187723</v>
      </c>
      <c r="AN42" s="95">
        <v>5574.3900682187723</v>
      </c>
      <c r="AO42" s="95">
        <v>5574.3900682187723</v>
      </c>
      <c r="AP42" s="95">
        <v>5574.3900682187723</v>
      </c>
      <c r="AQ42" s="95">
        <v>5626.7526278485475</v>
      </c>
      <c r="AR42" s="95">
        <v>5626.7526278485475</v>
      </c>
      <c r="AS42" s="95">
        <v>5626.7526278485475</v>
      </c>
      <c r="AT42" s="95">
        <v>5626.7526278485475</v>
      </c>
      <c r="AU42" s="95">
        <v>5626.7526278485475</v>
      </c>
      <c r="AV42" s="95">
        <v>5626.7526278485475</v>
      </c>
      <c r="AW42" s="95">
        <v>5626.7526278485475</v>
      </c>
      <c r="AX42" s="95">
        <v>5626.7526278485475</v>
      </c>
      <c r="AY42" s="95">
        <v>5626.7526278485475</v>
      </c>
      <c r="AZ42" s="95">
        <v>5626.7526278485475</v>
      </c>
      <c r="BA42" s="95">
        <v>5626.7526278485475</v>
      </c>
    </row>
    <row r="43" spans="2:53" s="73" customFormat="1" x14ac:dyDescent="0.25">
      <c r="B43" s="84" t="s">
        <v>161</v>
      </c>
      <c r="C43" s="91">
        <v>3777.1381986665197</v>
      </c>
      <c r="D43" s="91">
        <v>3777.1381986665197</v>
      </c>
      <c r="E43" s="91">
        <v>3777.1381986665197</v>
      </c>
      <c r="F43" s="91">
        <v>3777.1381986665197</v>
      </c>
      <c r="G43" s="91">
        <v>3777.1381986665197</v>
      </c>
      <c r="H43" s="91">
        <v>3777.1381986665197</v>
      </c>
      <c r="I43" s="91">
        <v>3777.1381986665197</v>
      </c>
      <c r="J43" s="91">
        <v>3777.1381986665197</v>
      </c>
      <c r="K43" s="91">
        <v>3777.1381986665197</v>
      </c>
      <c r="L43" s="91">
        <v>3777.1381986665197</v>
      </c>
      <c r="M43" s="91">
        <v>3777.1381986665197</v>
      </c>
      <c r="N43" s="95">
        <v>3958.8617230434202</v>
      </c>
      <c r="O43" s="95">
        <v>3958.8617230434202</v>
      </c>
      <c r="P43" s="95">
        <v>3958.8617230434202</v>
      </c>
      <c r="Q43" s="95">
        <v>3958.8617230434202</v>
      </c>
      <c r="R43" s="95">
        <v>3958.8617230434202</v>
      </c>
      <c r="S43" s="95">
        <v>4206.2651589861935</v>
      </c>
      <c r="T43" s="95">
        <v>4206.2651589861935</v>
      </c>
      <c r="U43" s="95">
        <v>4206.2651589861935</v>
      </c>
      <c r="V43" s="95">
        <v>4206.2651589861935</v>
      </c>
      <c r="W43" s="95">
        <v>4206.2651589861935</v>
      </c>
      <c r="X43" s="95">
        <v>4206.2651589861935</v>
      </c>
      <c r="Y43" s="95">
        <v>4381.8225251226231</v>
      </c>
      <c r="Z43" s="95">
        <v>4381.8225251226231</v>
      </c>
      <c r="AA43" s="95">
        <v>4381.8225251226231</v>
      </c>
      <c r="AB43" s="95">
        <v>4381.8225251226231</v>
      </c>
      <c r="AC43" s="95">
        <v>4381.8225251226231</v>
      </c>
      <c r="AD43" s="95">
        <v>4739.840893200545</v>
      </c>
      <c r="AE43" s="95">
        <v>4739.840893200545</v>
      </c>
      <c r="AF43" s="95">
        <v>4742.0165249536931</v>
      </c>
      <c r="AG43" s="95">
        <v>4742.0165249536931</v>
      </c>
      <c r="AH43" s="95">
        <v>4742.0165249536931</v>
      </c>
      <c r="AI43" s="95">
        <v>4742.0165249536931</v>
      </c>
      <c r="AJ43" s="95">
        <v>4742.0165249536931</v>
      </c>
      <c r="AK43" s="95">
        <v>4742.0200000000004</v>
      </c>
      <c r="AL43" s="95">
        <v>4742.0200000000004</v>
      </c>
      <c r="AM43" s="95">
        <v>4742.0165249536904</v>
      </c>
      <c r="AN43" s="95">
        <v>4742.0165249536904</v>
      </c>
      <c r="AO43" s="95">
        <v>4742.0165249536904</v>
      </c>
      <c r="AP43" s="95">
        <v>4742.0165249536904</v>
      </c>
      <c r="AQ43" s="95">
        <v>4815.9956072680307</v>
      </c>
      <c r="AR43" s="95">
        <v>4815.9956072680307</v>
      </c>
      <c r="AS43" s="95">
        <v>4815.9956072680307</v>
      </c>
      <c r="AT43" s="95">
        <v>4815.9956072680307</v>
      </c>
      <c r="AU43" s="95">
        <v>4815.9956072680307</v>
      </c>
      <c r="AV43" s="95">
        <v>4815.9956072680307</v>
      </c>
      <c r="AW43" s="95">
        <v>4815.9956072680307</v>
      </c>
      <c r="AX43" s="95">
        <v>4815.9956072680307</v>
      </c>
      <c r="AY43" s="95">
        <v>4815.9956072680307</v>
      </c>
      <c r="AZ43" s="95">
        <v>4815.9956072680307</v>
      </c>
      <c r="BA43" s="95">
        <v>4815.9956072680307</v>
      </c>
    </row>
    <row r="44" spans="2:53" s="73" customFormat="1" x14ac:dyDescent="0.25">
      <c r="B44" s="84" t="s">
        <v>162</v>
      </c>
      <c r="C44" s="91">
        <v>2646.0472106389775</v>
      </c>
      <c r="D44" s="91">
        <v>2646.0472106389775</v>
      </c>
      <c r="E44" s="91">
        <v>2646.0472106389775</v>
      </c>
      <c r="F44" s="91">
        <v>2646.0472106389775</v>
      </c>
      <c r="G44" s="91">
        <v>2646.0472106389775</v>
      </c>
      <c r="H44" s="91">
        <v>2646.0472106389775</v>
      </c>
      <c r="I44" s="91">
        <v>2646.0472106389775</v>
      </c>
      <c r="J44" s="91">
        <v>2646.0472106389775</v>
      </c>
      <c r="K44" s="91">
        <v>2646.0472106389775</v>
      </c>
      <c r="L44" s="91">
        <v>2646.0472106389775</v>
      </c>
      <c r="M44" s="91">
        <v>2646.0472106389775</v>
      </c>
      <c r="N44" s="95">
        <v>2768.9633297093555</v>
      </c>
      <c r="O44" s="95">
        <v>2768.9633297093555</v>
      </c>
      <c r="P44" s="95">
        <v>2768.9633297093555</v>
      </c>
      <c r="Q44" s="95">
        <v>2768.9633297093555</v>
      </c>
      <c r="R44" s="95">
        <v>2768.9633297093555</v>
      </c>
      <c r="S44" s="95">
        <v>2956.9359087837083</v>
      </c>
      <c r="T44" s="95">
        <v>2956.9359087837083</v>
      </c>
      <c r="U44" s="95">
        <v>2956.9359087837083</v>
      </c>
      <c r="V44" s="95">
        <v>2956.9359087837083</v>
      </c>
      <c r="W44" s="95">
        <v>2956.9359087837083</v>
      </c>
      <c r="X44" s="95">
        <v>2956.9359087837083</v>
      </c>
      <c r="Y44" s="95">
        <v>2956.9359087837083</v>
      </c>
      <c r="Z44" s="95">
        <v>2956.9359087837083</v>
      </c>
      <c r="AA44" s="95">
        <v>3082.72</v>
      </c>
      <c r="AB44" s="95">
        <v>3082.72</v>
      </c>
      <c r="AC44" s="95">
        <v>3082.72</v>
      </c>
      <c r="AD44" s="95">
        <v>3342.2077106786319</v>
      </c>
      <c r="AE44" s="95">
        <v>3342.2077106786319</v>
      </c>
      <c r="AF44" s="95">
        <v>3343.5999432316476</v>
      </c>
      <c r="AG44" s="95">
        <v>3343.5999432316476</v>
      </c>
      <c r="AH44" s="95">
        <v>3343.5999432316476</v>
      </c>
      <c r="AI44" s="95">
        <v>3343.5999432316476</v>
      </c>
      <c r="AJ44" s="95">
        <v>3343.5999432316476</v>
      </c>
      <c r="AK44" s="95">
        <v>3343.6</v>
      </c>
      <c r="AL44" s="95">
        <v>3343.6</v>
      </c>
      <c r="AM44" s="95">
        <v>3343.5999432316476</v>
      </c>
      <c r="AN44" s="95">
        <v>3343.5999432316476</v>
      </c>
      <c r="AO44" s="95">
        <v>3343.5999432316476</v>
      </c>
      <c r="AP44" s="95">
        <v>3343.5999432316476</v>
      </c>
      <c r="AQ44" s="95">
        <v>3446.5692320266362</v>
      </c>
      <c r="AR44" s="95">
        <v>3446.5692320266362</v>
      </c>
      <c r="AS44" s="95">
        <v>3446.5692320266362</v>
      </c>
      <c r="AT44" s="95">
        <v>3446.5692320266362</v>
      </c>
      <c r="AU44" s="95">
        <v>3446.5692320266362</v>
      </c>
      <c r="AV44" s="95">
        <v>3446.5692320266362</v>
      </c>
      <c r="AW44" s="95">
        <v>3446.5692320266362</v>
      </c>
      <c r="AX44" s="95">
        <v>3446.5692320266362</v>
      </c>
      <c r="AY44" s="95">
        <v>3446.5692320266362</v>
      </c>
      <c r="AZ44" s="95">
        <v>3446.5692320266362</v>
      </c>
      <c r="BA44" s="95">
        <v>3446.5692320266362</v>
      </c>
    </row>
    <row r="45" spans="2:53" s="73" customFormat="1" x14ac:dyDescent="0.25">
      <c r="B45" s="84" t="s">
        <v>163</v>
      </c>
      <c r="C45" s="91">
        <v>2526.5271657317594</v>
      </c>
      <c r="D45" s="91">
        <v>2526.5271657317594</v>
      </c>
      <c r="E45" s="91">
        <v>2526.5271657317594</v>
      </c>
      <c r="F45" s="91">
        <v>2526.5271657317594</v>
      </c>
      <c r="G45" s="91">
        <v>2526.5271657317594</v>
      </c>
      <c r="H45" s="91">
        <v>2526.5271657317594</v>
      </c>
      <c r="I45" s="91">
        <v>2526.5271657317594</v>
      </c>
      <c r="J45" s="91">
        <v>2526.5271657317594</v>
      </c>
      <c r="K45" s="91">
        <v>2526.5271657317594</v>
      </c>
      <c r="L45" s="91">
        <v>2526.5271657317594</v>
      </c>
      <c r="M45" s="91">
        <v>2526.5271657317594</v>
      </c>
      <c r="N45" s="95">
        <v>2642.8493132403805</v>
      </c>
      <c r="O45" s="95">
        <v>2642.8493132403805</v>
      </c>
      <c r="P45" s="95">
        <v>2642.8493132403805</v>
      </c>
      <c r="Q45" s="95">
        <v>2642.8493132403805</v>
      </c>
      <c r="R45" s="95">
        <v>2642.8493132403805</v>
      </c>
      <c r="S45" s="95">
        <v>2826.455314494629</v>
      </c>
      <c r="T45" s="95">
        <v>2826.455314494629</v>
      </c>
      <c r="U45" s="95">
        <v>2826.455314494629</v>
      </c>
      <c r="V45" s="95">
        <v>2826.455314494629</v>
      </c>
      <c r="W45" s="95">
        <v>2826.455314494629</v>
      </c>
      <c r="X45" s="95">
        <v>2826.455314494629</v>
      </c>
      <c r="Y45" s="95">
        <v>2826.455314494629</v>
      </c>
      <c r="Z45" s="95">
        <v>2826.455314494629</v>
      </c>
      <c r="AA45" s="95">
        <v>2939.98</v>
      </c>
      <c r="AB45" s="95">
        <v>2939.98</v>
      </c>
      <c r="AC45" s="95">
        <v>2939.98</v>
      </c>
      <c r="AD45" s="95">
        <v>3196.1387335509685</v>
      </c>
      <c r="AE45" s="95">
        <v>3196.1387335509685</v>
      </c>
      <c r="AF45" s="95">
        <v>3197.445063555338</v>
      </c>
      <c r="AG45" s="95">
        <v>3197.445063555338</v>
      </c>
      <c r="AH45" s="95">
        <v>3197.445063555338</v>
      </c>
      <c r="AI45" s="95">
        <v>3197.445063555338</v>
      </c>
      <c r="AJ45" s="95">
        <v>3197.445063555338</v>
      </c>
      <c r="AK45" s="95">
        <v>3197.45</v>
      </c>
      <c r="AL45" s="95">
        <v>3197.45</v>
      </c>
      <c r="AM45" s="95">
        <v>3197.445063555338</v>
      </c>
      <c r="AN45" s="95">
        <v>3197.445063555338</v>
      </c>
      <c r="AO45" s="95">
        <v>3197.445063555338</v>
      </c>
      <c r="AP45" s="95">
        <v>3197.445063555338</v>
      </c>
      <c r="AQ45" s="95">
        <v>3309.5764830058156</v>
      </c>
      <c r="AR45" s="95">
        <v>3309.5764830058156</v>
      </c>
      <c r="AS45" s="95">
        <v>3309.5764830058156</v>
      </c>
      <c r="AT45" s="95">
        <v>3309.5764830058156</v>
      </c>
      <c r="AU45" s="95">
        <v>3309.5764830058156</v>
      </c>
      <c r="AV45" s="95">
        <v>3309.5764830058156</v>
      </c>
      <c r="AW45" s="95">
        <v>3309.5764830058156</v>
      </c>
      <c r="AX45" s="95">
        <v>3309.5764830058156</v>
      </c>
      <c r="AY45" s="95">
        <v>3309.5764830058156</v>
      </c>
      <c r="AZ45" s="95">
        <v>3309.5764830058156</v>
      </c>
      <c r="BA45" s="95">
        <v>3309.5764830058156</v>
      </c>
    </row>
    <row r="46" spans="2:53" s="73" customFormat="1" x14ac:dyDescent="0.25">
      <c r="B46" s="84" t="s">
        <v>164</v>
      </c>
      <c r="C46" s="91">
        <v>2276.7261198857427</v>
      </c>
      <c r="D46" s="91">
        <v>2276.7261198857427</v>
      </c>
      <c r="E46" s="91">
        <v>2276.7261198857427</v>
      </c>
      <c r="F46" s="91">
        <v>2276.7261198857427</v>
      </c>
      <c r="G46" s="91">
        <v>2276.7261198857427</v>
      </c>
      <c r="H46" s="91">
        <v>2276.7261198857427</v>
      </c>
      <c r="I46" s="91">
        <v>2276.7261198857427</v>
      </c>
      <c r="J46" s="91">
        <v>2276.7261198857427</v>
      </c>
      <c r="K46" s="91">
        <v>2276.7261198857427</v>
      </c>
      <c r="L46" s="91">
        <v>2276.7261198857427</v>
      </c>
      <c r="M46" s="91">
        <v>2276.7261198857427</v>
      </c>
      <c r="N46" s="95">
        <v>2380.7779295058563</v>
      </c>
      <c r="O46" s="95">
        <v>2380.7779295058563</v>
      </c>
      <c r="P46" s="95">
        <v>2380.7779295058563</v>
      </c>
      <c r="Q46" s="95">
        <v>2380.7779295058563</v>
      </c>
      <c r="R46" s="95">
        <v>2380.7779295058563</v>
      </c>
      <c r="S46" s="95">
        <v>2548.3632360725824</v>
      </c>
      <c r="T46" s="95">
        <v>2548.3632360725824</v>
      </c>
      <c r="U46" s="95">
        <v>2548.3632360725824</v>
      </c>
      <c r="V46" s="95">
        <v>2548.3632360725824</v>
      </c>
      <c r="W46" s="95">
        <v>2548.3632360725824</v>
      </c>
      <c r="X46" s="95">
        <v>2548.3632360725824</v>
      </c>
      <c r="Y46" s="95">
        <v>2548.3632360725824</v>
      </c>
      <c r="Z46" s="95">
        <v>2548.3632360725824</v>
      </c>
      <c r="AA46" s="95">
        <v>2548.3632360725824</v>
      </c>
      <c r="AB46" s="95">
        <v>2669.2175212261891</v>
      </c>
      <c r="AC46" s="95">
        <v>2669.2175212261891</v>
      </c>
      <c r="AD46" s="95">
        <v>2889.7804087482968</v>
      </c>
      <c r="AE46" s="95">
        <v>2889.7804087482968</v>
      </c>
      <c r="AF46" s="95">
        <v>2890.863783263118</v>
      </c>
      <c r="AG46" s="95">
        <v>2890.863783263118</v>
      </c>
      <c r="AH46" s="95">
        <v>2890.863783263118</v>
      </c>
      <c r="AI46" s="95">
        <v>2890.863783263118</v>
      </c>
      <c r="AJ46" s="95">
        <v>2890.863783263118</v>
      </c>
      <c r="AK46" s="95">
        <v>2890.86</v>
      </c>
      <c r="AL46" s="95">
        <v>2890.86</v>
      </c>
      <c r="AM46" s="95">
        <v>2890.863783263118</v>
      </c>
      <c r="AN46" s="95">
        <v>2890.863783263118</v>
      </c>
      <c r="AO46" s="95">
        <v>2890.863783263118</v>
      </c>
      <c r="AP46" s="95">
        <v>2890.863783263118</v>
      </c>
      <c r="AQ46" s="95">
        <v>3001.0323213668862</v>
      </c>
      <c r="AR46" s="95">
        <v>3001.0323213668862</v>
      </c>
      <c r="AS46" s="95">
        <v>3001.0323213668862</v>
      </c>
      <c r="AT46" s="95">
        <v>3001.0323213668862</v>
      </c>
      <c r="AU46" s="95">
        <v>3001.0323213668862</v>
      </c>
      <c r="AV46" s="95">
        <v>3001.0323213668862</v>
      </c>
      <c r="AW46" s="95">
        <v>3001.0323213668862</v>
      </c>
      <c r="AX46" s="95">
        <v>3001.0323213668862</v>
      </c>
      <c r="AY46" s="95">
        <v>3001.0323213668862</v>
      </c>
      <c r="AZ46" s="95">
        <v>3001.0323213668862</v>
      </c>
      <c r="BA46" s="95">
        <v>3001.0323213668862</v>
      </c>
    </row>
    <row r="47" spans="2:53" s="73" customFormat="1" x14ac:dyDescent="0.25">
      <c r="B47" s="84" t="s">
        <v>165</v>
      </c>
      <c r="C47" s="91">
        <v>3931.3536056452563</v>
      </c>
      <c r="D47" s="91">
        <v>3931.3536056452563</v>
      </c>
      <c r="E47" s="91">
        <v>3931.3536056452563</v>
      </c>
      <c r="F47" s="91">
        <v>3931.3536056452563</v>
      </c>
      <c r="G47" s="91">
        <v>3931.3536056452563</v>
      </c>
      <c r="H47" s="91">
        <v>3931.3536056452563</v>
      </c>
      <c r="I47" s="91">
        <v>3931.3536056452563</v>
      </c>
      <c r="J47" s="91">
        <v>3931.3536056452563</v>
      </c>
      <c r="K47" s="91">
        <v>3931.3536056452563</v>
      </c>
      <c r="L47" s="91">
        <v>3931.3536056452563</v>
      </c>
      <c r="M47" s="91">
        <v>3931.3536056452563</v>
      </c>
      <c r="N47" s="95">
        <v>4097.6583540145321</v>
      </c>
      <c r="O47" s="95">
        <v>4097.6583540145321</v>
      </c>
      <c r="P47" s="95">
        <v>4097.6583540145321</v>
      </c>
      <c r="Q47" s="95">
        <v>4097.6583540145321</v>
      </c>
      <c r="R47" s="95">
        <v>4097.6583540145321</v>
      </c>
      <c r="S47" s="95">
        <v>4376.610044688282</v>
      </c>
      <c r="T47" s="95">
        <v>4376.610044688282</v>
      </c>
      <c r="U47" s="95">
        <v>4376.610044688282</v>
      </c>
      <c r="V47" s="95">
        <v>4376.610044688282</v>
      </c>
      <c r="W47" s="95">
        <v>4376.610044688282</v>
      </c>
      <c r="X47" s="95">
        <v>4376.610044688282</v>
      </c>
      <c r="Y47" s="95">
        <v>4376.610044688282</v>
      </c>
      <c r="Z47" s="95">
        <v>4376.610044688282</v>
      </c>
      <c r="AA47" s="95">
        <v>4569.3900000000003</v>
      </c>
      <c r="AB47" s="95">
        <v>4569.3900000000003</v>
      </c>
      <c r="AC47" s="95">
        <v>4569.3900000000003</v>
      </c>
      <c r="AD47" s="95">
        <v>5003.1820821364454</v>
      </c>
      <c r="AE47" s="95">
        <v>5003.1820821364454</v>
      </c>
      <c r="AF47" s="95">
        <v>5003.1820821364454</v>
      </c>
      <c r="AG47" s="95">
        <v>5003.1820821364454</v>
      </c>
      <c r="AH47" s="95">
        <v>5003.1820821364454</v>
      </c>
      <c r="AI47" s="95">
        <v>5003.1820821364454</v>
      </c>
      <c r="AJ47" s="95">
        <v>5003.1820821364454</v>
      </c>
      <c r="AK47" s="95">
        <v>5003.18</v>
      </c>
      <c r="AL47" s="95">
        <v>5003.18</v>
      </c>
      <c r="AM47" s="95">
        <v>5003.1820821364454</v>
      </c>
      <c r="AN47" s="95">
        <v>5003.1820821364454</v>
      </c>
      <c r="AO47" s="95">
        <v>5003.1820821364454</v>
      </c>
      <c r="AP47" s="95">
        <v>5003.1820821364454</v>
      </c>
      <c r="AQ47" s="95">
        <v>5165.955786870094</v>
      </c>
      <c r="AR47" s="95">
        <v>5165.955786870094</v>
      </c>
      <c r="AS47" s="95">
        <v>5165.955786870094</v>
      </c>
      <c r="AT47" s="95">
        <v>5165.955786870094</v>
      </c>
      <c r="AU47" s="95">
        <v>5165.955786870094</v>
      </c>
      <c r="AV47" s="95">
        <v>5165.955786870094</v>
      </c>
      <c r="AW47" s="95">
        <v>5165.955786870094</v>
      </c>
      <c r="AX47" s="95">
        <v>5165.955786870094</v>
      </c>
      <c r="AY47" s="95">
        <v>5165.955786870094</v>
      </c>
      <c r="AZ47" s="95">
        <v>5165.955786870094</v>
      </c>
      <c r="BA47" s="95">
        <v>5165.955786870094</v>
      </c>
    </row>
    <row r="48" spans="2:53" s="73" customFormat="1" x14ac:dyDescent="0.25">
      <c r="B48" s="84" t="s">
        <v>166</v>
      </c>
      <c r="C48" s="91">
        <v>3429.5713738093064</v>
      </c>
      <c r="D48" s="91">
        <v>3429.5713738093064</v>
      </c>
      <c r="E48" s="91">
        <v>3429.5713738093064</v>
      </c>
      <c r="F48" s="91">
        <v>3429.5713738093064</v>
      </c>
      <c r="G48" s="91">
        <v>3429.5713738093064</v>
      </c>
      <c r="H48" s="91">
        <v>3429.5713738093064</v>
      </c>
      <c r="I48" s="91">
        <v>3429.5713738093064</v>
      </c>
      <c r="J48" s="91">
        <v>3429.5713738093064</v>
      </c>
      <c r="K48" s="91">
        <v>3429.5713738093064</v>
      </c>
      <c r="L48" s="91">
        <v>3429.5713738093064</v>
      </c>
      <c r="M48" s="91">
        <v>3429.5713738093064</v>
      </c>
      <c r="N48" s="95">
        <v>3576.9928558329693</v>
      </c>
      <c r="O48" s="95">
        <v>3576.9928558329693</v>
      </c>
      <c r="P48" s="95">
        <v>3576.9928558329693</v>
      </c>
      <c r="Q48" s="95">
        <v>3576.9928558329693</v>
      </c>
      <c r="R48" s="95">
        <v>3576.9928558329693</v>
      </c>
      <c r="S48" s="95">
        <v>3818.6660220535682</v>
      </c>
      <c r="T48" s="95">
        <v>3818.6660220535682</v>
      </c>
      <c r="U48" s="95">
        <v>3818.6660220535682</v>
      </c>
      <c r="V48" s="95">
        <v>3818.6660220535682</v>
      </c>
      <c r="W48" s="95">
        <v>3818.6660220535682</v>
      </c>
      <c r="X48" s="95">
        <v>3818.6660220535682</v>
      </c>
      <c r="Y48" s="95">
        <v>3818.6660220535682</v>
      </c>
      <c r="Z48" s="95">
        <v>3818.6660220535682</v>
      </c>
      <c r="AA48" s="95">
        <v>3993.98</v>
      </c>
      <c r="AB48" s="95">
        <v>3993.98</v>
      </c>
      <c r="AC48" s="95">
        <v>3993.98</v>
      </c>
      <c r="AD48" s="95">
        <v>4378.414607683173</v>
      </c>
      <c r="AE48" s="95">
        <v>4378.414607683173</v>
      </c>
      <c r="AF48" s="95">
        <v>4378.414607683173</v>
      </c>
      <c r="AG48" s="95">
        <v>4378.414607683173</v>
      </c>
      <c r="AH48" s="95">
        <v>4378.414607683173</v>
      </c>
      <c r="AI48" s="95">
        <v>4378.414607683173</v>
      </c>
      <c r="AJ48" s="95">
        <v>4378.414607683173</v>
      </c>
      <c r="AK48" s="95">
        <v>4378.41</v>
      </c>
      <c r="AL48" s="95">
        <v>4378.41</v>
      </c>
      <c r="AM48" s="95">
        <v>4378.414607683173</v>
      </c>
      <c r="AN48" s="95">
        <v>4378.414607683173</v>
      </c>
      <c r="AO48" s="95">
        <v>4378.414607683173</v>
      </c>
      <c r="AP48" s="95">
        <v>4378.414607683173</v>
      </c>
      <c r="AQ48" s="95">
        <v>4522.1704126716149</v>
      </c>
      <c r="AR48" s="95">
        <v>4522.1704126716149</v>
      </c>
      <c r="AS48" s="95">
        <v>4522.1704126716149</v>
      </c>
      <c r="AT48" s="95">
        <v>4522.1704126716149</v>
      </c>
      <c r="AU48" s="95">
        <v>4522.1704126716149</v>
      </c>
      <c r="AV48" s="95">
        <v>4522.1704126716149</v>
      </c>
      <c r="AW48" s="95">
        <v>4522.1704126716149</v>
      </c>
      <c r="AX48" s="95">
        <v>4522.1704126716149</v>
      </c>
      <c r="AY48" s="95">
        <v>4522.1704126716149</v>
      </c>
      <c r="AZ48" s="95">
        <v>4522.1704126716149</v>
      </c>
      <c r="BA48" s="95">
        <v>4522.1704126716149</v>
      </c>
    </row>
    <row r="49" spans="2:53" s="73" customFormat="1" x14ac:dyDescent="0.25">
      <c r="B49" s="84" t="s">
        <v>167</v>
      </c>
      <c r="C49" s="91">
        <v>3257.8685675449428</v>
      </c>
      <c r="D49" s="91">
        <v>3257.8685675449428</v>
      </c>
      <c r="E49" s="91">
        <v>3257.8685675449428</v>
      </c>
      <c r="F49" s="91">
        <v>3257.8685675449428</v>
      </c>
      <c r="G49" s="91">
        <v>3257.8685675449428</v>
      </c>
      <c r="H49" s="91">
        <v>3257.8685675449428</v>
      </c>
      <c r="I49" s="91">
        <v>3257.8685675449428</v>
      </c>
      <c r="J49" s="91">
        <v>3257.8685675449428</v>
      </c>
      <c r="K49" s="91">
        <v>3257.8685675449428</v>
      </c>
      <c r="L49" s="91">
        <v>3257.8685675449428</v>
      </c>
      <c r="M49" s="91">
        <v>3257.8685675449428</v>
      </c>
      <c r="N49" s="95">
        <v>3413.8031947571658</v>
      </c>
      <c r="O49" s="95">
        <v>3413.8031947571658</v>
      </c>
      <c r="P49" s="95">
        <v>3413.8031947571658</v>
      </c>
      <c r="Q49" s="95">
        <v>3413.8031947571658</v>
      </c>
      <c r="R49" s="95">
        <v>3413.8031947571658</v>
      </c>
      <c r="S49" s="95">
        <v>3633.0102449773749</v>
      </c>
      <c r="T49" s="95">
        <v>3633.0102449773749</v>
      </c>
      <c r="U49" s="95">
        <v>3633.0102449773749</v>
      </c>
      <c r="V49" s="95">
        <v>3633.0102449773749</v>
      </c>
      <c r="W49" s="95">
        <v>3633.0102449773749</v>
      </c>
      <c r="X49" s="95">
        <v>3633.0102449773749</v>
      </c>
      <c r="Y49" s="95">
        <v>3835.9187357496266</v>
      </c>
      <c r="Z49" s="95">
        <v>3834.357718922246</v>
      </c>
      <c r="AA49" s="95">
        <v>3834.357718922246</v>
      </c>
      <c r="AB49" s="95">
        <v>3834.357718922246</v>
      </c>
      <c r="AC49" s="95">
        <v>3834.357718922246</v>
      </c>
      <c r="AD49" s="95">
        <v>4211.8871274618068</v>
      </c>
      <c r="AE49" s="95">
        <v>4211.8871274618068</v>
      </c>
      <c r="AF49" s="95">
        <v>4212.6795477079313</v>
      </c>
      <c r="AG49" s="95">
        <v>4212.6795477079313</v>
      </c>
      <c r="AH49" s="95">
        <v>4212.6795477079313</v>
      </c>
      <c r="AI49" s="95">
        <v>4212.6795477079313</v>
      </c>
      <c r="AJ49" s="95">
        <v>4212.6795477079313</v>
      </c>
      <c r="AK49" s="95">
        <v>4212.68</v>
      </c>
      <c r="AL49" s="95">
        <v>4212.68</v>
      </c>
      <c r="AM49" s="95">
        <v>4212.6795477079313</v>
      </c>
      <c r="AN49" s="95">
        <v>4212.6795477079313</v>
      </c>
      <c r="AO49" s="95">
        <v>4212.6795477079313</v>
      </c>
      <c r="AP49" s="95">
        <v>4212.6795477079313</v>
      </c>
      <c r="AQ49" s="95">
        <v>4332.1440752929484</v>
      </c>
      <c r="AR49" s="95">
        <v>4332.1440752929484</v>
      </c>
      <c r="AS49" s="95">
        <v>4332.1440752929484</v>
      </c>
      <c r="AT49" s="95">
        <v>4332.1440752929484</v>
      </c>
      <c r="AU49" s="95">
        <v>4332.1440752929484</v>
      </c>
      <c r="AV49" s="95">
        <v>4332.1440752929484</v>
      </c>
      <c r="AW49" s="95">
        <v>4332.1440752929484</v>
      </c>
      <c r="AX49" s="95">
        <v>4332.1440752929484</v>
      </c>
      <c r="AY49" s="95">
        <v>4332.1440752929484</v>
      </c>
      <c r="AZ49" s="95">
        <v>4332.1440752929484</v>
      </c>
      <c r="BA49" s="95">
        <v>4332.1440752929484</v>
      </c>
    </row>
    <row r="50" spans="2:53" s="73" customFormat="1" x14ac:dyDescent="0.25">
      <c r="B50" s="84" t="s">
        <v>168</v>
      </c>
      <c r="C50" s="91">
        <v>2751.0449512898781</v>
      </c>
      <c r="D50" s="91">
        <v>2751.0449512898781</v>
      </c>
      <c r="E50" s="91">
        <v>2751.0449512898781</v>
      </c>
      <c r="F50" s="91">
        <v>2751.0449512898781</v>
      </c>
      <c r="G50" s="91">
        <v>2751.0449512898781</v>
      </c>
      <c r="H50" s="91">
        <v>2751.0449512898781</v>
      </c>
      <c r="I50" s="91">
        <v>2751.0449512898781</v>
      </c>
      <c r="J50" s="91">
        <v>2751.0449512898781</v>
      </c>
      <c r="K50" s="91">
        <v>2751.0449512898781</v>
      </c>
      <c r="L50" s="91">
        <v>2751.0449512898781</v>
      </c>
      <c r="M50" s="91">
        <v>2861.2724706108229</v>
      </c>
      <c r="N50" s="95">
        <v>2881.4369499503759</v>
      </c>
      <c r="O50" s="95">
        <v>2881.4369499503759</v>
      </c>
      <c r="P50" s="95">
        <v>2881.4369499503759</v>
      </c>
      <c r="Q50" s="95">
        <v>2881.4369499503759</v>
      </c>
      <c r="R50" s="95">
        <v>2881.4369499503759</v>
      </c>
      <c r="S50" s="95">
        <v>3073.1142487615211</v>
      </c>
      <c r="T50" s="95">
        <v>3073.1142487615211</v>
      </c>
      <c r="U50" s="95">
        <v>3073.1142487615211</v>
      </c>
      <c r="V50" s="95">
        <v>3073.1142487615211</v>
      </c>
      <c r="W50" s="95">
        <v>3073.1142487615211</v>
      </c>
      <c r="X50" s="95">
        <v>3073.1142487615211</v>
      </c>
      <c r="Y50" s="95">
        <v>3234.9371069367139</v>
      </c>
      <c r="Z50" s="95">
        <v>3233.6224855203845</v>
      </c>
      <c r="AA50" s="95">
        <v>3233.6224855203845</v>
      </c>
      <c r="AB50" s="95">
        <v>3233.6224855203845</v>
      </c>
      <c r="AC50" s="95">
        <v>3233.6224855203845</v>
      </c>
      <c r="AD50" s="95">
        <v>3562.6302125634211</v>
      </c>
      <c r="AE50" s="95">
        <v>3562.6302125634211</v>
      </c>
      <c r="AF50" s="95">
        <v>3563.2955367119039</v>
      </c>
      <c r="AG50" s="95">
        <v>3563.2955367119039</v>
      </c>
      <c r="AH50" s="95">
        <v>3563.2955367119039</v>
      </c>
      <c r="AI50" s="95">
        <v>3563.2955367119039</v>
      </c>
      <c r="AJ50" s="95">
        <v>3563.2955367119039</v>
      </c>
      <c r="AK50" s="95">
        <v>3563.3</v>
      </c>
      <c r="AL50" s="95">
        <v>3563.3</v>
      </c>
      <c r="AM50" s="95">
        <v>3563.2955367119039</v>
      </c>
      <c r="AN50" s="95">
        <v>3563.2955367119039</v>
      </c>
      <c r="AO50" s="95">
        <v>3563.2955367119039</v>
      </c>
      <c r="AP50" s="95">
        <v>3563.2955367119039</v>
      </c>
      <c r="AQ50" s="95">
        <v>3686.3416910070309</v>
      </c>
      <c r="AR50" s="95">
        <v>3686.3416910070309</v>
      </c>
      <c r="AS50" s="95">
        <v>3686.3416910070309</v>
      </c>
      <c r="AT50" s="95">
        <v>3686.3416910070309</v>
      </c>
      <c r="AU50" s="95">
        <v>3686.3416910070309</v>
      </c>
      <c r="AV50" s="95">
        <v>3686.3416910070309</v>
      </c>
      <c r="AW50" s="95">
        <v>3686.3416910070309</v>
      </c>
      <c r="AX50" s="95">
        <v>3686.3416910070309</v>
      </c>
      <c r="AY50" s="95">
        <v>3686.3416910070309</v>
      </c>
      <c r="AZ50" s="95">
        <v>3686.3416910070309</v>
      </c>
      <c r="BA50" s="95">
        <v>3686.3416910070309</v>
      </c>
    </row>
    <row r="51" spans="2:53" s="73" customFormat="1" x14ac:dyDescent="0.25">
      <c r="B51" s="84" t="s">
        <v>169</v>
      </c>
      <c r="C51" s="91">
        <v>2820.4630535873025</v>
      </c>
      <c r="D51" s="91">
        <v>2820.4630535873025</v>
      </c>
      <c r="E51" s="91">
        <v>2820.4630535873025</v>
      </c>
      <c r="F51" s="91">
        <v>2820.4630535873025</v>
      </c>
      <c r="G51" s="91">
        <v>2820.4630535873025</v>
      </c>
      <c r="H51" s="91">
        <v>2820.4630535873025</v>
      </c>
      <c r="I51" s="91">
        <v>2820.4630535873025</v>
      </c>
      <c r="J51" s="91">
        <v>2820.4630535873025</v>
      </c>
      <c r="K51" s="91">
        <v>2820.4630535873025</v>
      </c>
      <c r="L51" s="91">
        <v>2820.4630535873025</v>
      </c>
      <c r="M51" s="91">
        <v>2820.4630535873025</v>
      </c>
      <c r="N51" s="95">
        <v>2949.1477165239944</v>
      </c>
      <c r="O51" s="95">
        <v>2949.1477165239944</v>
      </c>
      <c r="P51" s="95">
        <v>2949.1477165239944</v>
      </c>
      <c r="Q51" s="95">
        <v>2949.1477165239944</v>
      </c>
      <c r="R51" s="95">
        <v>2949.1477165239944</v>
      </c>
      <c r="S51" s="95">
        <v>3142.1117827403218</v>
      </c>
      <c r="T51" s="95">
        <v>3142.1117827403218</v>
      </c>
      <c r="U51" s="95">
        <v>3142.1117827403218</v>
      </c>
      <c r="V51" s="95">
        <v>3142.1117827403218</v>
      </c>
      <c r="W51" s="95">
        <v>3142.1117827403218</v>
      </c>
      <c r="X51" s="95">
        <v>3142.1117827403218</v>
      </c>
      <c r="Y51" s="95">
        <v>3306.3921013415256</v>
      </c>
      <c r="Z51" s="95">
        <v>3305.3560928723768</v>
      </c>
      <c r="AA51" s="95">
        <v>3305.3560928723768</v>
      </c>
      <c r="AB51" s="95">
        <v>3305.3560928723768</v>
      </c>
      <c r="AC51" s="95">
        <v>3305.3560928723768</v>
      </c>
      <c r="AD51" s="95">
        <v>3643.6791589954987</v>
      </c>
      <c r="AE51" s="95">
        <v>3643.6791589954987</v>
      </c>
      <c r="AF51" s="95">
        <v>3644.2033407523641</v>
      </c>
      <c r="AG51" s="95">
        <v>3644.2033407523641</v>
      </c>
      <c r="AH51" s="95">
        <v>3644.2033407523641</v>
      </c>
      <c r="AI51" s="95">
        <v>3644.2033407523641</v>
      </c>
      <c r="AJ51" s="95">
        <v>3644.2033407523641</v>
      </c>
      <c r="AK51" s="95">
        <v>3644.2</v>
      </c>
      <c r="AL51" s="95">
        <v>3644.2</v>
      </c>
      <c r="AM51" s="95">
        <v>3644.2033407523641</v>
      </c>
      <c r="AN51" s="95">
        <v>3644.2033407523641</v>
      </c>
      <c r="AO51" s="95">
        <v>3644.2033407523641</v>
      </c>
      <c r="AP51" s="95">
        <v>3644.2033407523641</v>
      </c>
      <c r="AQ51" s="95">
        <v>3763.3435149161473</v>
      </c>
      <c r="AR51" s="95">
        <v>3763.3435149161473</v>
      </c>
      <c r="AS51" s="95">
        <v>3763.3435149161473</v>
      </c>
      <c r="AT51" s="95">
        <v>3763.3435149161473</v>
      </c>
      <c r="AU51" s="95">
        <v>3763.3435149161473</v>
      </c>
      <c r="AV51" s="95">
        <v>3763.3435149161473</v>
      </c>
      <c r="AW51" s="95">
        <v>3763.3435149161473</v>
      </c>
      <c r="AX51" s="95">
        <v>3763.3435149161473</v>
      </c>
      <c r="AY51" s="95">
        <v>3763.3435149161473</v>
      </c>
      <c r="AZ51" s="95">
        <v>3763.3435149161473</v>
      </c>
      <c r="BA51" s="95">
        <v>3763.3435149161473</v>
      </c>
    </row>
  </sheetData>
  <conditionalFormatting sqref="B2">
    <cfRule type="cellIs" dxfId="6" priority="10" stopIfTrue="1" operator="lessThanOrEqual">
      <formula>#REF!</formula>
    </cfRule>
  </conditionalFormatting>
  <conditionalFormatting sqref="B14:J14">
    <cfRule type="cellIs" dxfId="5" priority="8" stopIfTrue="1" operator="lessThanOrEqual">
      <formula>#REF!</formula>
    </cfRule>
  </conditionalFormatting>
  <conditionalFormatting sqref="B26:AH26">
    <cfRule type="cellIs" dxfId="4" priority="7" stopIfTrue="1" operator="lessThanOrEqual">
      <formula>#REF!</formula>
    </cfRule>
  </conditionalFormatting>
  <conditionalFormatting sqref="B39:BA39">
    <cfRule type="cellIs" dxfId="3" priority="1" stopIfTrue="1" operator="lessThanOrEqual">
      <formula>#REF!</formula>
    </cfRule>
  </conditionalFormatting>
  <conditionalFormatting sqref="C2:BA2">
    <cfRule type="cellIs" dxfId="2" priority="9" stopIfTrue="1" operator="lessThanOrEqual">
      <formula>#REF!</formula>
    </cfRule>
  </conditionalFormatting>
  <conditionalFormatting sqref="K14:BA14">
    <cfRule type="cellIs" dxfId="1" priority="3" stopIfTrue="1" operator="lessThanOrEqual">
      <formula>#REF!</formula>
    </cfRule>
  </conditionalFormatting>
  <conditionalFormatting sqref="AI26:BA26">
    <cfRule type="cellIs" dxfId="0" priority="2" stopIfTrue="1" operator="lessThanOrEqual">
      <formula>#REF!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J22"/>
  <sheetViews>
    <sheetView showGridLines="0" topLeftCell="A16" workbookViewId="0">
      <selection activeCell="B26" sqref="B26"/>
    </sheetView>
  </sheetViews>
  <sheetFormatPr baseColWidth="10" defaultColWidth="11.42578125" defaultRowHeight="15" x14ac:dyDescent="0.25"/>
  <cols>
    <col min="2" max="2" width="38.7109375" bestFit="1" customWidth="1"/>
  </cols>
  <sheetData>
    <row r="1" spans="2:10" ht="15.75" thickBot="1" x14ac:dyDescent="0.3"/>
    <row r="2" spans="2:10" ht="16.5" thickBot="1" x14ac:dyDescent="0.3">
      <c r="B2" s="3" t="s">
        <v>30</v>
      </c>
      <c r="C2" s="9" t="s">
        <v>31</v>
      </c>
    </row>
    <row r="3" spans="2:10" ht="15.75" x14ac:dyDescent="0.25">
      <c r="B3" s="4" t="s">
        <v>32</v>
      </c>
      <c r="C3" s="5">
        <v>6.2806618661237934E-2</v>
      </c>
      <c r="D3" s="2">
        <v>6.0847349346130723E-2</v>
      </c>
      <c r="J3">
        <f>2400/2300-1</f>
        <v>4.3478260869565188E-2</v>
      </c>
    </row>
    <row r="4" spans="2:10" ht="15.75" x14ac:dyDescent="0.25">
      <c r="B4" s="6" t="s">
        <v>33</v>
      </c>
      <c r="C4" s="5">
        <v>7.7284456897473319E-2</v>
      </c>
      <c r="D4" s="2">
        <v>3.4690007194048578E-2</v>
      </c>
      <c r="J4">
        <f>2300/2200-1</f>
        <v>4.5454545454545414E-2</v>
      </c>
    </row>
    <row r="5" spans="2:10" ht="15.75" x14ac:dyDescent="0.25">
      <c r="B5" s="6" t="s">
        <v>34</v>
      </c>
      <c r="C5" s="5">
        <v>4.3547960498758531E-2</v>
      </c>
      <c r="D5" s="2">
        <v>4.3526131834708659E-2</v>
      </c>
    </row>
    <row r="6" spans="2:10" ht="15.75" x14ac:dyDescent="0.25">
      <c r="B6" s="6" t="s">
        <v>35</v>
      </c>
      <c r="C6" s="5">
        <v>8.1085249194365439E-2</v>
      </c>
      <c r="D6" s="2">
        <v>4.3313859799188004E-2</v>
      </c>
    </row>
    <row r="7" spans="2:10" ht="15.75" x14ac:dyDescent="0.25">
      <c r="B7" s="6" t="s">
        <v>6</v>
      </c>
      <c r="C7" s="5">
        <v>4.9914436038553056E-2</v>
      </c>
      <c r="D7" s="2">
        <v>5.2106114966831374E-2</v>
      </c>
    </row>
    <row r="8" spans="2:10" ht="15.75" x14ac:dyDescent="0.25">
      <c r="B8" s="6" t="s">
        <v>7</v>
      </c>
      <c r="C8" s="5">
        <v>4.7147258127774094E-2</v>
      </c>
      <c r="D8" s="2">
        <v>4.7704230438184281E-2</v>
      </c>
    </row>
    <row r="9" spans="2:10" ht="15.75" x14ac:dyDescent="0.25">
      <c r="B9" s="6" t="s">
        <v>8</v>
      </c>
      <c r="C9" s="5">
        <v>4.6471024739909828E-2</v>
      </c>
      <c r="D9" s="2">
        <v>4.6743352362812685E-2</v>
      </c>
    </row>
    <row r="10" spans="2:10" ht="15.75" x14ac:dyDescent="0.25">
      <c r="B10" s="6" t="s">
        <v>9</v>
      </c>
      <c r="C10" s="5">
        <v>8.3905896720525508E-2</v>
      </c>
      <c r="D10" s="2">
        <v>3.7945809852735435E-2</v>
      </c>
    </row>
    <row r="11" spans="2:10" ht="16.5" thickBot="1" x14ac:dyDescent="0.3">
      <c r="B11" s="7" t="s">
        <v>36</v>
      </c>
      <c r="C11" s="8">
        <v>8.3806125912652352E-2</v>
      </c>
    </row>
    <row r="12" spans="2:10" ht="16.5" thickBot="1" x14ac:dyDescent="0.3">
      <c r="B12" s="10" t="s">
        <v>37</v>
      </c>
      <c r="C12" s="11">
        <f>AVERAGE(C3:C11)</f>
        <v>6.3996558532361122E-2</v>
      </c>
      <c r="D12" s="11">
        <f>AVERAGE(D3:D11)</f>
        <v>4.5859606974329968E-2</v>
      </c>
    </row>
    <row r="13" spans="2:10" x14ac:dyDescent="0.25">
      <c r="B13" s="303" t="s">
        <v>38</v>
      </c>
      <c r="C13" s="303"/>
    </row>
    <row r="14" spans="2:10" x14ac:dyDescent="0.25">
      <c r="B14" s="304"/>
      <c r="C14" s="304"/>
    </row>
    <row r="16" spans="2:10" x14ac:dyDescent="0.25">
      <c r="C16">
        <v>2018</v>
      </c>
      <c r="D16">
        <v>2019</v>
      </c>
    </row>
    <row r="17" spans="2:4" x14ac:dyDescent="0.25">
      <c r="B17" t="s">
        <v>39</v>
      </c>
      <c r="C17" s="12">
        <v>4.4999999999999998E-2</v>
      </c>
      <c r="D17" s="12">
        <v>4.3478260869565188E-2</v>
      </c>
    </row>
    <row r="18" spans="2:4" x14ac:dyDescent="0.25">
      <c r="B18" t="s">
        <v>40</v>
      </c>
      <c r="C18" s="12">
        <v>0.05</v>
      </c>
      <c r="D18" s="12">
        <v>4.5454545454545414E-2</v>
      </c>
    </row>
    <row r="19" spans="2:4" x14ac:dyDescent="0.25">
      <c r="B19" t="s">
        <v>41</v>
      </c>
      <c r="C19" s="12">
        <v>4.0899999999999999E-2</v>
      </c>
      <c r="D19" s="12">
        <v>3.1800000000000002E-2</v>
      </c>
    </row>
    <row r="20" spans="2:4" x14ac:dyDescent="0.25">
      <c r="B20" t="s">
        <v>42</v>
      </c>
      <c r="C20" s="12">
        <v>4.5900000000000003E-2</v>
      </c>
      <c r="D20" s="12">
        <v>6.3996558532361122E-2</v>
      </c>
    </row>
    <row r="21" spans="2:4" x14ac:dyDescent="0.25">
      <c r="B21" t="s">
        <v>43</v>
      </c>
      <c r="C21" s="12">
        <v>5.8999999999999997E-2</v>
      </c>
      <c r="D21" s="12">
        <v>0.06</v>
      </c>
    </row>
    <row r="22" spans="2:4" x14ac:dyDescent="0.25">
      <c r="B22" t="s">
        <v>44</v>
      </c>
      <c r="C22" s="12">
        <v>6.0999999999999999E-2</v>
      </c>
      <c r="D22" s="12">
        <v>0.1</v>
      </c>
    </row>
  </sheetData>
  <mergeCells count="1">
    <mergeCell ref="B13:C14"/>
  </mergeCells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1BC9F-381E-B54B-A0F3-C3FE13B08F38}">
  <sheetPr>
    <tabColor theme="5" tint="0.59999389629810485"/>
  </sheetPr>
  <dimension ref="A1:AT65"/>
  <sheetViews>
    <sheetView topLeftCell="A2" workbookViewId="0">
      <pane xSplit="1" ySplit="14" topLeftCell="B34" activePane="bottomRight" state="frozen"/>
      <selection activeCell="A2" sqref="A2"/>
      <selection pane="topRight" activeCell="B2" sqref="B2"/>
      <selection pane="bottomLeft" activeCell="A16" sqref="A16"/>
      <selection pane="bottomRight" activeCell="J15" sqref="J15"/>
    </sheetView>
  </sheetViews>
  <sheetFormatPr baseColWidth="10" defaultColWidth="11.42578125" defaultRowHeight="15" x14ac:dyDescent="0.25"/>
  <cols>
    <col min="1" max="1" width="96" style="269" bestFit="1" customWidth="1"/>
    <col min="2" max="2" width="18.85546875" style="247" bestFit="1" customWidth="1"/>
    <col min="3" max="4" width="17.42578125" style="247" bestFit="1" customWidth="1"/>
    <col min="5" max="5" width="17.42578125" style="248" bestFit="1" customWidth="1"/>
    <col min="6" max="6" width="17.42578125" bestFit="1" customWidth="1"/>
    <col min="7" max="11" width="14.42578125" bestFit="1" customWidth="1"/>
    <col min="12" max="12" width="14.42578125" customWidth="1"/>
    <col min="13" max="38" width="14.42578125" bestFit="1" customWidth="1"/>
  </cols>
  <sheetData>
    <row r="1" spans="1:16" x14ac:dyDescent="0.25">
      <c r="A1" s="243"/>
      <c r="B1" s="244"/>
      <c r="C1" s="244"/>
      <c r="D1" s="244"/>
      <c r="E1" s="245"/>
    </row>
    <row r="2" spans="1:16" ht="21" x14ac:dyDescent="0.35">
      <c r="A2" s="246"/>
    </row>
    <row r="3" spans="1:16" ht="18.75" x14ac:dyDescent="0.3">
      <c r="A3" s="249" t="s">
        <v>247</v>
      </c>
    </row>
    <row r="4" spans="1:16" ht="30" customHeight="1" x14ac:dyDescent="0.25">
      <c r="A4" s="305" t="s">
        <v>248</v>
      </c>
      <c r="B4" s="305"/>
      <c r="C4" s="305"/>
      <c r="D4" s="305"/>
      <c r="E4" s="250"/>
    </row>
    <row r="5" spans="1:16" x14ac:dyDescent="0.25">
      <c r="A5" s="251" t="s">
        <v>249</v>
      </c>
      <c r="B5" s="252"/>
      <c r="C5" s="252"/>
      <c r="D5" s="252"/>
      <c r="E5" s="253"/>
    </row>
    <row r="6" spans="1:16" ht="16.5" thickBot="1" x14ac:dyDescent="0.3">
      <c r="A6" s="254" t="s">
        <v>250</v>
      </c>
      <c r="B6" s="255"/>
      <c r="C6" s="255"/>
      <c r="D6" s="255"/>
      <c r="E6" s="256"/>
    </row>
    <row r="7" spans="1:16" ht="18" thickBot="1" x14ac:dyDescent="0.35">
      <c r="A7" s="257" t="s">
        <v>45</v>
      </c>
      <c r="B7" s="258" t="s">
        <v>81</v>
      </c>
      <c r="C7" s="258">
        <v>2021</v>
      </c>
      <c r="D7" s="258">
        <v>2022</v>
      </c>
      <c r="E7" s="259">
        <v>2023</v>
      </c>
      <c r="F7" s="259">
        <v>2024</v>
      </c>
    </row>
    <row r="8" spans="1:16" ht="17.25" x14ac:dyDescent="0.3">
      <c r="A8" s="260" t="s">
        <v>86</v>
      </c>
      <c r="B8" s="261" t="s">
        <v>251</v>
      </c>
      <c r="C8" s="241">
        <v>16097646.41</v>
      </c>
      <c r="D8" s="241">
        <v>17002643.030000001</v>
      </c>
      <c r="E8" s="241">
        <v>19233848.855985407</v>
      </c>
      <c r="F8" s="241">
        <v>21017897.837390386</v>
      </c>
      <c r="I8" s="263"/>
      <c r="K8" s="264"/>
      <c r="L8" s="264"/>
      <c r="O8" s="262"/>
      <c r="P8" s="262"/>
    </row>
    <row r="9" spans="1:16" ht="17.25" x14ac:dyDescent="0.3">
      <c r="A9" s="265" t="s">
        <v>86</v>
      </c>
      <c r="B9" s="266" t="s">
        <v>252</v>
      </c>
      <c r="C9" s="241">
        <v>20350054.98</v>
      </c>
      <c r="D9" s="241">
        <v>21494118.559999999</v>
      </c>
      <c r="E9" s="241">
        <v>24314727.242843211</v>
      </c>
      <c r="F9" s="241">
        <v>26570056.620521836</v>
      </c>
      <c r="I9" s="263"/>
      <c r="O9" s="262"/>
      <c r="P9" s="262"/>
    </row>
    <row r="10" spans="1:16" ht="17.25" x14ac:dyDescent="0.3">
      <c r="A10" s="265" t="s">
        <v>87</v>
      </c>
      <c r="B10" s="266" t="s">
        <v>251</v>
      </c>
      <c r="C10" s="241">
        <v>15123329.470000001</v>
      </c>
      <c r="D10" s="241">
        <v>15973550.779999999</v>
      </c>
      <c r="E10" s="241">
        <v>18069711.918139108</v>
      </c>
      <c r="F10" s="241">
        <v>19745780.571023706</v>
      </c>
      <c r="I10" s="263"/>
      <c r="O10" s="262"/>
      <c r="P10" s="262"/>
    </row>
    <row r="11" spans="1:16" ht="17.25" x14ac:dyDescent="0.3">
      <c r="A11" s="265" t="s">
        <v>87</v>
      </c>
      <c r="B11" s="266" t="s">
        <v>252</v>
      </c>
      <c r="C11" s="241">
        <v>19138402.739999998</v>
      </c>
      <c r="D11" s="241">
        <v>20214348.210000001</v>
      </c>
      <c r="E11" s="241">
        <v>22867016.47251584</v>
      </c>
      <c r="F11" s="241">
        <v>24988062.434300415</v>
      </c>
      <c r="I11" s="263"/>
      <c r="O11" s="262"/>
      <c r="P11" s="262"/>
    </row>
    <row r="12" spans="1:16" ht="17.25" x14ac:dyDescent="0.3">
      <c r="A12" s="265" t="s">
        <v>253</v>
      </c>
      <c r="B12" s="266" t="s">
        <v>254</v>
      </c>
      <c r="C12" s="241">
        <v>17633196.449999999</v>
      </c>
      <c r="D12" s="241">
        <v>18624520.440000001</v>
      </c>
      <c r="E12" s="241">
        <v>21068560.376739595</v>
      </c>
      <c r="F12" s="241">
        <v>23022789.296870403</v>
      </c>
      <c r="I12" s="263"/>
      <c r="O12" s="262"/>
      <c r="P12" s="262"/>
    </row>
    <row r="13" spans="1:16" ht="17.25" x14ac:dyDescent="0.3">
      <c r="A13" s="265" t="s">
        <v>88</v>
      </c>
      <c r="B13" s="266" t="s">
        <v>255</v>
      </c>
      <c r="C13" s="241">
        <v>15199766.779999999</v>
      </c>
      <c r="D13" s="241">
        <v>16054285.33</v>
      </c>
      <c r="E13" s="241">
        <v>18161041.023905866</v>
      </c>
      <c r="F13" s="241">
        <v>19845580.971295055</v>
      </c>
      <c r="I13" s="263"/>
      <c r="O13" s="262"/>
      <c r="P13" s="262"/>
    </row>
    <row r="14" spans="1:16" ht="17.25" x14ac:dyDescent="0.3">
      <c r="A14" s="265" t="s">
        <v>88</v>
      </c>
      <c r="B14" s="266" t="s">
        <v>254</v>
      </c>
      <c r="C14" s="241">
        <v>19396516.52</v>
      </c>
      <c r="D14" s="241">
        <v>20486972.940000001</v>
      </c>
      <c r="E14" s="241">
        <v>23175416.921234343</v>
      </c>
      <c r="F14" s="241">
        <v>25325068.780388746</v>
      </c>
      <c r="I14" s="263"/>
      <c r="O14" s="262"/>
      <c r="P14" s="262"/>
    </row>
    <row r="15" spans="1:16" ht="17.25" x14ac:dyDescent="0.3">
      <c r="A15" s="265" t="s">
        <v>89</v>
      </c>
      <c r="B15" s="266" t="s">
        <v>254</v>
      </c>
      <c r="C15" s="241">
        <v>19220183.66</v>
      </c>
      <c r="D15" s="241">
        <v>20300726.789999999</v>
      </c>
      <c r="E15" s="241">
        <v>22964730.253143296</v>
      </c>
      <c r="F15" s="241">
        <v>25094839.724374313</v>
      </c>
      <c r="I15" s="263"/>
      <c r="O15" s="262"/>
      <c r="P15" s="262"/>
    </row>
    <row r="16" spans="1:16" ht="18" thickBot="1" x14ac:dyDescent="0.35">
      <c r="A16" s="267" t="s">
        <v>92</v>
      </c>
      <c r="B16" s="268" t="s">
        <v>254</v>
      </c>
      <c r="C16" s="242">
        <v>17509680</v>
      </c>
      <c r="D16" s="242">
        <v>18494060</v>
      </c>
      <c r="E16" s="242">
        <v>20920980</v>
      </c>
      <c r="F16" s="242">
        <v>22861520</v>
      </c>
      <c r="I16" s="263"/>
      <c r="O16" s="262"/>
      <c r="P16" s="262"/>
    </row>
    <row r="17" spans="1:46" x14ac:dyDescent="0.25">
      <c r="B17" s="270"/>
      <c r="C17" s="270"/>
      <c r="D17" s="270"/>
      <c r="E17" s="271"/>
      <c r="M17" s="262"/>
      <c r="N17" s="262"/>
    </row>
    <row r="18" spans="1:46" x14ac:dyDescent="0.25">
      <c r="C18" s="270"/>
      <c r="D18" s="270"/>
      <c r="E18" s="272"/>
    </row>
    <row r="19" spans="1:46" ht="16.5" thickBot="1" x14ac:dyDescent="0.3">
      <c r="A19" s="254" t="s">
        <v>256</v>
      </c>
      <c r="B19" s="273"/>
      <c r="C19" s="274"/>
      <c r="D19" s="274"/>
      <c r="E19" s="275"/>
    </row>
    <row r="20" spans="1:46" ht="18" thickBot="1" x14ac:dyDescent="0.35">
      <c r="A20" s="276" t="s">
        <v>257</v>
      </c>
      <c r="B20" s="258" t="s">
        <v>81</v>
      </c>
      <c r="C20" s="277">
        <v>44562</v>
      </c>
      <c r="D20" s="277">
        <v>44593</v>
      </c>
      <c r="E20" s="277">
        <v>44621</v>
      </c>
      <c r="F20" s="277">
        <v>44652</v>
      </c>
      <c r="G20" s="277">
        <v>44682</v>
      </c>
      <c r="H20" s="277">
        <v>44713</v>
      </c>
      <c r="I20" s="277">
        <v>44743</v>
      </c>
      <c r="J20" s="277">
        <v>44774</v>
      </c>
      <c r="K20" s="277">
        <v>44805</v>
      </c>
      <c r="L20" s="277">
        <v>44835</v>
      </c>
      <c r="M20" s="277">
        <v>44866</v>
      </c>
      <c r="N20" s="277">
        <v>44896</v>
      </c>
      <c r="O20" s="277">
        <v>44927</v>
      </c>
      <c r="P20" s="277">
        <v>44958</v>
      </c>
      <c r="Q20" s="277">
        <v>44986</v>
      </c>
      <c r="R20" s="277">
        <v>45017</v>
      </c>
      <c r="S20" s="277">
        <v>45047</v>
      </c>
      <c r="T20" s="277">
        <v>45078</v>
      </c>
      <c r="U20" s="277">
        <v>45108</v>
      </c>
      <c r="V20" s="277">
        <v>45139</v>
      </c>
      <c r="W20" s="277">
        <v>45170</v>
      </c>
      <c r="X20" s="277">
        <v>45200</v>
      </c>
      <c r="Y20" s="277">
        <v>45231</v>
      </c>
      <c r="Z20" s="277">
        <v>45261</v>
      </c>
      <c r="AA20" s="277">
        <v>45292</v>
      </c>
      <c r="AB20" s="277">
        <v>45323</v>
      </c>
      <c r="AC20" s="277">
        <v>45352</v>
      </c>
      <c r="AD20" s="277">
        <v>45383</v>
      </c>
      <c r="AE20" s="277">
        <v>45413</v>
      </c>
      <c r="AF20" s="277">
        <v>45444</v>
      </c>
      <c r="AG20" s="277">
        <v>45474</v>
      </c>
      <c r="AH20" s="277">
        <v>45505</v>
      </c>
      <c r="AI20" s="277">
        <v>45536</v>
      </c>
      <c r="AJ20" s="277">
        <v>45566</v>
      </c>
      <c r="AK20" s="277">
        <v>45597</v>
      </c>
      <c r="AL20" s="277">
        <v>45627</v>
      </c>
    </row>
    <row r="21" spans="1:46" ht="17.25" x14ac:dyDescent="0.3">
      <c r="A21" s="278" t="s">
        <v>82</v>
      </c>
      <c r="B21" s="279" t="s">
        <v>258</v>
      </c>
      <c r="C21" s="280">
        <v>2568.66</v>
      </c>
      <c r="D21" s="280">
        <v>2634.33</v>
      </c>
      <c r="E21" s="280">
        <v>2645.42</v>
      </c>
      <c r="F21" s="280">
        <v>2664.19</v>
      </c>
      <c r="G21" s="280">
        <v>2675.34</v>
      </c>
      <c r="H21" s="280">
        <v>2694.8</v>
      </c>
      <c r="I21" s="280">
        <v>2696.59</v>
      </c>
      <c r="J21" s="280">
        <v>2752.25</v>
      </c>
      <c r="K21" s="280">
        <v>2748.06</v>
      </c>
      <c r="L21" s="280">
        <v>2751.59</v>
      </c>
      <c r="M21" s="280">
        <v>2765.47</v>
      </c>
      <c r="N21" s="280">
        <v>2780.91</v>
      </c>
      <c r="O21" s="280">
        <v>2775.29</v>
      </c>
      <c r="P21" s="280">
        <v>2787.53</v>
      </c>
      <c r="Q21" s="280">
        <v>2777.55</v>
      </c>
      <c r="R21" s="280">
        <v>2777.28</v>
      </c>
      <c r="S21" s="280">
        <v>2767.21</v>
      </c>
      <c r="T21" s="280">
        <v>2760.4</v>
      </c>
      <c r="U21" s="280">
        <v>2747.4</v>
      </c>
      <c r="V21" s="280">
        <v>2740.85</v>
      </c>
      <c r="W21" s="280">
        <v>2750.71</v>
      </c>
      <c r="X21" s="280">
        <v>2757.85</v>
      </c>
      <c r="Y21" s="280">
        <v>2759.3</v>
      </c>
      <c r="Z21" s="280">
        <v>2753.56</v>
      </c>
      <c r="AA21" s="280">
        <v>2745.97</v>
      </c>
      <c r="AB21" s="280">
        <v>2742.87</v>
      </c>
      <c r="AC21" s="280">
        <v>2767.79</v>
      </c>
      <c r="AD21" s="280">
        <v>2767.55</v>
      </c>
      <c r="AE21" s="280">
        <v>2793.87</v>
      </c>
      <c r="AF21" s="280">
        <v>2792.41</v>
      </c>
      <c r="AG21" s="280">
        <v>2809.1791524649693</v>
      </c>
      <c r="AH21" s="280">
        <v>2810.8746445207767</v>
      </c>
      <c r="AI21" s="280">
        <v>2827.2278785621488</v>
      </c>
      <c r="AJ21" s="280">
        <v>2930.0325786128797</v>
      </c>
      <c r="AK21" s="280">
        <v>2934.9776912330117</v>
      </c>
      <c r="AL21" s="280">
        <v>2946.9779420753284</v>
      </c>
      <c r="AM21" s="281"/>
      <c r="AN21" s="281"/>
      <c r="AO21" s="264"/>
      <c r="AP21" s="264"/>
      <c r="AS21" s="262"/>
      <c r="AT21" s="262"/>
    </row>
    <row r="22" spans="1:46" ht="17.25" x14ac:dyDescent="0.3">
      <c r="A22" s="278" t="s">
        <v>82</v>
      </c>
      <c r="B22" s="279" t="s">
        <v>259</v>
      </c>
      <c r="C22" s="280">
        <v>3026.72</v>
      </c>
      <c r="D22" s="280">
        <v>3103.31</v>
      </c>
      <c r="E22" s="280">
        <v>3114.34</v>
      </c>
      <c r="F22" s="280">
        <v>3134.96</v>
      </c>
      <c r="G22" s="280">
        <v>3147.2</v>
      </c>
      <c r="H22" s="280">
        <v>3168.57</v>
      </c>
      <c r="I22" s="280">
        <v>3170.54</v>
      </c>
      <c r="J22" s="280">
        <v>3235.58</v>
      </c>
      <c r="K22" s="280">
        <v>3230.98</v>
      </c>
      <c r="L22" s="280">
        <v>3234.85</v>
      </c>
      <c r="M22" s="280">
        <v>3250.1</v>
      </c>
      <c r="N22" s="280">
        <v>3267.03</v>
      </c>
      <c r="O22" s="280">
        <v>3260.87</v>
      </c>
      <c r="P22" s="280">
        <v>3274.3</v>
      </c>
      <c r="Q22" s="280">
        <v>3260.83</v>
      </c>
      <c r="R22" s="280">
        <v>3260.55</v>
      </c>
      <c r="S22" s="280">
        <v>3249.51</v>
      </c>
      <c r="T22" s="280">
        <v>3242.05</v>
      </c>
      <c r="U22" s="280">
        <v>3227.8</v>
      </c>
      <c r="V22" s="280">
        <v>3220.62</v>
      </c>
      <c r="W22" s="280">
        <v>3231.43</v>
      </c>
      <c r="X22" s="280">
        <v>3239.26</v>
      </c>
      <c r="Y22" s="280">
        <v>3240.85</v>
      </c>
      <c r="Z22" s="280">
        <v>3234.56</v>
      </c>
      <c r="AA22" s="280">
        <v>3226.23</v>
      </c>
      <c r="AB22" s="280">
        <v>3221.93</v>
      </c>
      <c r="AC22" s="280">
        <v>3251.13</v>
      </c>
      <c r="AD22" s="280">
        <v>3250.88</v>
      </c>
      <c r="AE22" s="280">
        <v>3282.33</v>
      </c>
      <c r="AF22" s="280">
        <v>3280.73</v>
      </c>
      <c r="AG22" s="280">
        <v>3300.3132558113307</v>
      </c>
      <c r="AH22" s="280">
        <v>3302.1723794068703</v>
      </c>
      <c r="AI22" s="280">
        <v>3322.7063235121718</v>
      </c>
      <c r="AJ22" s="280">
        <v>3446.0989832487144</v>
      </c>
      <c r="AK22" s="280">
        <v>3451.5271818159304</v>
      </c>
      <c r="AL22" s="280">
        <v>3464.6985772495109</v>
      </c>
      <c r="AM22" s="281"/>
      <c r="AN22" s="281"/>
      <c r="AO22" s="264"/>
      <c r="AP22" s="264"/>
      <c r="AS22" s="262"/>
      <c r="AT22" s="262"/>
    </row>
    <row r="23" spans="1:46" ht="17.25" x14ac:dyDescent="0.3">
      <c r="A23" s="278" t="s">
        <v>90</v>
      </c>
      <c r="B23" s="279" t="s">
        <v>258</v>
      </c>
      <c r="C23" s="280">
        <v>2626.81</v>
      </c>
      <c r="D23" s="280">
        <v>2697.82</v>
      </c>
      <c r="E23" s="280">
        <v>2718.87</v>
      </c>
      <c r="F23" s="280">
        <v>2745.24</v>
      </c>
      <c r="G23" s="280">
        <v>2760.93</v>
      </c>
      <c r="H23" s="280">
        <v>2788.38</v>
      </c>
      <c r="I23" s="280">
        <v>2790.92</v>
      </c>
      <c r="J23" s="280">
        <v>2850.46</v>
      </c>
      <c r="K23" s="280">
        <v>2844.52</v>
      </c>
      <c r="L23" s="280">
        <v>2849.52</v>
      </c>
      <c r="M23" s="280">
        <v>2869.11</v>
      </c>
      <c r="N23" s="280">
        <v>2891</v>
      </c>
      <c r="O23" s="280">
        <v>2883.03</v>
      </c>
      <c r="P23" s="280">
        <v>2900.41</v>
      </c>
      <c r="Q23" s="280">
        <v>2898.46</v>
      </c>
      <c r="R23" s="280">
        <v>2898.05</v>
      </c>
      <c r="S23" s="280">
        <v>2883.7</v>
      </c>
      <c r="T23" s="280">
        <v>2874</v>
      </c>
      <c r="U23" s="280">
        <v>2855.5</v>
      </c>
      <c r="V23" s="280">
        <v>2846.2</v>
      </c>
      <c r="W23" s="280">
        <v>2860.19</v>
      </c>
      <c r="X23" s="280">
        <v>2870.34</v>
      </c>
      <c r="Y23" s="280">
        <v>2872.4</v>
      </c>
      <c r="Z23" s="280">
        <v>2864.23</v>
      </c>
      <c r="AA23" s="280">
        <v>2853.44</v>
      </c>
      <c r="AB23" s="280">
        <v>2853.44</v>
      </c>
      <c r="AC23" s="280">
        <v>2879.66</v>
      </c>
      <c r="AD23" s="280">
        <v>2879.32</v>
      </c>
      <c r="AE23" s="280">
        <v>2904.11</v>
      </c>
      <c r="AF23" s="280">
        <v>2902.04</v>
      </c>
      <c r="AG23" s="280">
        <v>2920.0120409802894</v>
      </c>
      <c r="AH23" s="280">
        <v>2922.4206347952477</v>
      </c>
      <c r="AI23" s="280">
        <v>2932.9859714317249</v>
      </c>
      <c r="AJ23" s="280">
        <v>3027.153402442053</v>
      </c>
      <c r="AK23" s="280">
        <v>3034.1364958433364</v>
      </c>
      <c r="AL23" s="280">
        <v>3051.0911923054209</v>
      </c>
      <c r="AM23" s="281"/>
      <c r="AN23" s="281"/>
      <c r="AO23" s="264"/>
      <c r="AP23" s="264"/>
      <c r="AS23" s="262"/>
      <c r="AT23" s="262"/>
    </row>
    <row r="24" spans="1:46" ht="17.25" x14ac:dyDescent="0.3">
      <c r="A24" s="278" t="s">
        <v>90</v>
      </c>
      <c r="B24" s="279" t="s">
        <v>259</v>
      </c>
      <c r="C24" s="280">
        <v>3007.45</v>
      </c>
      <c r="D24" s="280">
        <v>3088.74</v>
      </c>
      <c r="E24" s="280">
        <v>3112.85</v>
      </c>
      <c r="F24" s="280">
        <v>3143.03</v>
      </c>
      <c r="G24" s="280">
        <v>3161</v>
      </c>
      <c r="H24" s="280">
        <v>3192.42</v>
      </c>
      <c r="I24" s="280">
        <v>3195.33</v>
      </c>
      <c r="J24" s="280">
        <v>3263.5</v>
      </c>
      <c r="K24" s="280">
        <v>3256.7</v>
      </c>
      <c r="L24" s="280">
        <v>3262.42</v>
      </c>
      <c r="M24" s="280">
        <v>3284.86</v>
      </c>
      <c r="N24" s="280">
        <v>3309.92</v>
      </c>
      <c r="O24" s="280">
        <v>3300.8</v>
      </c>
      <c r="P24" s="280">
        <v>3320.69</v>
      </c>
      <c r="Q24" s="280">
        <v>3318.46</v>
      </c>
      <c r="R24" s="280">
        <v>3317.99</v>
      </c>
      <c r="S24" s="280">
        <v>3301.55</v>
      </c>
      <c r="T24" s="280">
        <v>3290.45</v>
      </c>
      <c r="U24" s="280">
        <v>3269.27</v>
      </c>
      <c r="V24" s="280">
        <v>3258.62</v>
      </c>
      <c r="W24" s="280">
        <v>3274.64</v>
      </c>
      <c r="X24" s="280">
        <v>3286.26</v>
      </c>
      <c r="Y24" s="280">
        <v>3288.61</v>
      </c>
      <c r="Z24" s="280">
        <v>3279.27</v>
      </c>
      <c r="AA24" s="280">
        <v>3266.91</v>
      </c>
      <c r="AB24" s="280">
        <v>3266.92</v>
      </c>
      <c r="AC24" s="280">
        <v>3296.93</v>
      </c>
      <c r="AD24" s="280">
        <v>3296.55</v>
      </c>
      <c r="AE24" s="280">
        <v>3324.93</v>
      </c>
      <c r="AF24" s="280">
        <v>3322.55</v>
      </c>
      <c r="AG24" s="280">
        <v>3343.1308876935245</v>
      </c>
      <c r="AH24" s="280">
        <v>3345.888494260103</v>
      </c>
      <c r="AI24" s="280">
        <v>3357.9847811084369</v>
      </c>
      <c r="AJ24" s="280">
        <v>3465.7973664016431</v>
      </c>
      <c r="AK24" s="280">
        <v>3473.7923318037865</v>
      </c>
      <c r="AL24" s="280">
        <v>3493.2038166327443</v>
      </c>
      <c r="AM24" s="281"/>
      <c r="AN24" s="281"/>
      <c r="AO24" s="264"/>
      <c r="AP24" s="264"/>
      <c r="AS24" s="262"/>
      <c r="AT24" s="262"/>
    </row>
    <row r="25" spans="1:46" ht="17.25" x14ac:dyDescent="0.3">
      <c r="A25" s="278" t="s">
        <v>83</v>
      </c>
      <c r="B25" s="279" t="s">
        <v>260</v>
      </c>
      <c r="C25" s="280">
        <v>2665.53</v>
      </c>
      <c r="D25" s="280">
        <v>2796.35</v>
      </c>
      <c r="E25" s="280">
        <v>2822.01</v>
      </c>
      <c r="F25" s="280">
        <v>2795.33</v>
      </c>
      <c r="G25" s="280">
        <v>2827.5</v>
      </c>
      <c r="H25" s="280">
        <v>2867.97</v>
      </c>
      <c r="I25" s="280">
        <v>2871.53</v>
      </c>
      <c r="J25" s="280">
        <v>2944.08</v>
      </c>
      <c r="K25" s="280">
        <v>2943.42</v>
      </c>
      <c r="L25" s="280">
        <v>2960.93</v>
      </c>
      <c r="M25" s="280">
        <v>3051.88</v>
      </c>
      <c r="N25" s="280">
        <v>3096.67</v>
      </c>
      <c r="O25" s="280">
        <v>3112.5</v>
      </c>
      <c r="P25" s="280">
        <v>3150.31</v>
      </c>
      <c r="Q25" s="280">
        <v>3186.84</v>
      </c>
      <c r="R25" s="280">
        <v>3186.15</v>
      </c>
      <c r="S25" s="280">
        <v>3159.16</v>
      </c>
      <c r="T25" s="280">
        <v>3146</v>
      </c>
      <c r="U25" s="280">
        <v>3111.59</v>
      </c>
      <c r="V25" s="280">
        <v>3096.4</v>
      </c>
      <c r="W25" s="280">
        <v>3113.17</v>
      </c>
      <c r="X25" s="280">
        <v>3132.31</v>
      </c>
      <c r="Y25" s="280">
        <v>3134.7</v>
      </c>
      <c r="Z25" s="280">
        <v>3124.56</v>
      </c>
      <c r="AA25" s="280">
        <v>3175.16</v>
      </c>
      <c r="AB25" s="280">
        <v>3202.28</v>
      </c>
      <c r="AC25" s="280">
        <v>3222.99</v>
      </c>
      <c r="AD25" s="280">
        <v>3222.48</v>
      </c>
      <c r="AE25" s="280">
        <v>3256.75</v>
      </c>
      <c r="AF25" s="280">
        <v>3251.63</v>
      </c>
      <c r="AG25" s="280">
        <v>3280.2887628305339</v>
      </c>
      <c r="AH25" s="280">
        <v>3292.3871598658384</v>
      </c>
      <c r="AI25" s="280">
        <v>3279.2061653541473</v>
      </c>
      <c r="AJ25" s="280">
        <v>3296.8863864072969</v>
      </c>
      <c r="AK25" s="280">
        <v>3313.7231948596764</v>
      </c>
      <c r="AL25" s="280">
        <v>3403.5303369730323</v>
      </c>
      <c r="AM25" s="281"/>
      <c r="AN25" s="281"/>
      <c r="AO25" s="264"/>
      <c r="AP25" s="264"/>
      <c r="AS25" s="262"/>
      <c r="AT25" s="262"/>
    </row>
    <row r="26" spans="1:46" ht="17.25" x14ac:dyDescent="0.3">
      <c r="A26" s="278" t="s">
        <v>84</v>
      </c>
      <c r="B26" s="279" t="s">
        <v>261</v>
      </c>
      <c r="C26" s="280">
        <v>2416.1799999999998</v>
      </c>
      <c r="D26" s="280">
        <v>2534.77</v>
      </c>
      <c r="E26" s="280">
        <v>2558.02</v>
      </c>
      <c r="F26" s="280">
        <v>2533.84</v>
      </c>
      <c r="G26" s="280">
        <v>2563</v>
      </c>
      <c r="H26" s="280">
        <v>2599.69</v>
      </c>
      <c r="I26" s="280">
        <v>2602.91</v>
      </c>
      <c r="J26" s="280">
        <v>2668.68</v>
      </c>
      <c r="K26" s="280">
        <v>2668.08</v>
      </c>
      <c r="L26" s="280">
        <v>2683.95</v>
      </c>
      <c r="M26" s="280">
        <v>2766.39</v>
      </c>
      <c r="N26" s="280">
        <v>2806.99</v>
      </c>
      <c r="O26" s="280">
        <v>2821.34</v>
      </c>
      <c r="P26" s="280">
        <v>2855.61</v>
      </c>
      <c r="Q26" s="280">
        <v>2888.73</v>
      </c>
      <c r="R26" s="280">
        <v>2888.1</v>
      </c>
      <c r="S26" s="280">
        <v>2863.63</v>
      </c>
      <c r="T26" s="280">
        <v>2851.7</v>
      </c>
      <c r="U26" s="280">
        <v>2820.51</v>
      </c>
      <c r="V26" s="280">
        <v>2806.74</v>
      </c>
      <c r="W26" s="280">
        <v>2821.95</v>
      </c>
      <c r="X26" s="280">
        <v>2839.3</v>
      </c>
      <c r="Y26" s="280">
        <v>2841.47</v>
      </c>
      <c r="Z26" s="280">
        <v>2832.27</v>
      </c>
      <c r="AA26" s="280">
        <v>2878.14</v>
      </c>
      <c r="AB26" s="280">
        <v>2902.72</v>
      </c>
      <c r="AC26" s="280">
        <v>2921.5</v>
      </c>
      <c r="AD26" s="280">
        <v>2921.03</v>
      </c>
      <c r="AE26" s="280">
        <v>2952.09</v>
      </c>
      <c r="AF26" s="280">
        <v>2947.45</v>
      </c>
      <c r="AG26" s="280">
        <v>2973.4329384310454</v>
      </c>
      <c r="AH26" s="280">
        <v>2984.3995864452736</v>
      </c>
      <c r="AI26" s="280">
        <v>2972.4516129356116</v>
      </c>
      <c r="AJ26" s="280">
        <v>2988.4779311774282</v>
      </c>
      <c r="AK26" s="280">
        <v>3003.7397341618585</v>
      </c>
      <c r="AL26" s="280">
        <v>3085.1458339821033</v>
      </c>
      <c r="AM26" s="281"/>
      <c r="AN26" s="281"/>
      <c r="AO26" s="264"/>
      <c r="AP26" s="264"/>
      <c r="AS26" s="262"/>
      <c r="AT26" s="262"/>
    </row>
    <row r="27" spans="1:46" ht="17.25" x14ac:dyDescent="0.3">
      <c r="A27" s="282" t="s">
        <v>84</v>
      </c>
      <c r="B27" s="283" t="s">
        <v>260</v>
      </c>
      <c r="C27" s="241">
        <v>2619.15</v>
      </c>
      <c r="D27" s="241">
        <v>2746.85</v>
      </c>
      <c r="E27" s="241">
        <v>2773.17</v>
      </c>
      <c r="F27" s="241">
        <v>2749.05</v>
      </c>
      <c r="G27" s="241">
        <v>2780.83</v>
      </c>
      <c r="H27" s="241">
        <v>2821.26</v>
      </c>
      <c r="I27" s="241">
        <v>2824.83</v>
      </c>
      <c r="J27" s="241">
        <v>2896.19</v>
      </c>
      <c r="K27" s="241">
        <v>2895.22</v>
      </c>
      <c r="L27" s="241">
        <v>2912.33</v>
      </c>
      <c r="M27" s="241">
        <v>3000.86</v>
      </c>
      <c r="N27" s="241">
        <v>3045.17</v>
      </c>
      <c r="O27" s="241">
        <v>3059.92</v>
      </c>
      <c r="P27" s="241">
        <v>3097.26</v>
      </c>
      <c r="Q27" s="241">
        <v>3133.42</v>
      </c>
      <c r="R27" s="241">
        <v>3132.73</v>
      </c>
      <c r="S27" s="241">
        <v>3105.93</v>
      </c>
      <c r="T27" s="241">
        <v>3092.7</v>
      </c>
      <c r="U27" s="241">
        <v>3058.54</v>
      </c>
      <c r="V27" s="241">
        <v>3043.4</v>
      </c>
      <c r="W27" s="241">
        <v>3060.34</v>
      </c>
      <c r="X27" s="241">
        <v>3079.33</v>
      </c>
      <c r="Y27" s="241">
        <v>3081.75</v>
      </c>
      <c r="Z27" s="241">
        <v>3071.52</v>
      </c>
      <c r="AA27" s="241">
        <v>3119.49</v>
      </c>
      <c r="AB27" s="241">
        <v>3145.96</v>
      </c>
      <c r="AC27" s="241">
        <v>3166.54</v>
      </c>
      <c r="AD27" s="241">
        <v>3166.03</v>
      </c>
      <c r="AE27" s="241">
        <v>3199.2</v>
      </c>
      <c r="AF27" s="241">
        <v>3194.16</v>
      </c>
      <c r="AG27" s="241">
        <v>3222.1965973436118</v>
      </c>
      <c r="AH27" s="241">
        <v>3233.9579752036898</v>
      </c>
      <c r="AI27" s="241">
        <v>3220.7025666658819</v>
      </c>
      <c r="AJ27" s="241">
        <v>3238.351871845377</v>
      </c>
      <c r="AK27" s="241">
        <v>3254.928058687417</v>
      </c>
      <c r="AL27" s="241">
        <v>3342.145158422386</v>
      </c>
      <c r="AM27" s="281"/>
      <c r="AN27" s="281"/>
      <c r="AO27" s="264"/>
      <c r="AP27" s="264"/>
      <c r="AS27" s="262"/>
      <c r="AT27" s="262"/>
    </row>
    <row r="28" spans="1:46" ht="17.25" x14ac:dyDescent="0.3">
      <c r="A28" s="282" t="s">
        <v>85</v>
      </c>
      <c r="B28" s="283" t="s">
        <v>260</v>
      </c>
      <c r="C28" s="241">
        <v>2714.15</v>
      </c>
      <c r="D28" s="241">
        <v>2847.36</v>
      </c>
      <c r="E28" s="241">
        <v>2873.48</v>
      </c>
      <c r="F28" s="241">
        <v>2846.32</v>
      </c>
      <c r="G28" s="241">
        <v>2879.08</v>
      </c>
      <c r="H28" s="241">
        <v>2920.29</v>
      </c>
      <c r="I28" s="241">
        <v>2923.91</v>
      </c>
      <c r="J28" s="241">
        <v>2997.79</v>
      </c>
      <c r="K28" s="241">
        <v>2997.12</v>
      </c>
      <c r="L28" s="241">
        <v>3014.94</v>
      </c>
      <c r="M28" s="241">
        <v>3107.55</v>
      </c>
      <c r="N28" s="241">
        <v>3153.16</v>
      </c>
      <c r="O28" s="241">
        <v>3169.28</v>
      </c>
      <c r="P28" s="241">
        <v>3207.78</v>
      </c>
      <c r="Q28" s="241">
        <v>3244.97</v>
      </c>
      <c r="R28" s="241">
        <v>3244.27</v>
      </c>
      <c r="S28" s="241">
        <v>3216.78</v>
      </c>
      <c r="T28" s="241">
        <v>3203.38</v>
      </c>
      <c r="U28" s="241">
        <v>3168.35</v>
      </c>
      <c r="V28" s="241">
        <v>3152.88</v>
      </c>
      <c r="W28" s="241">
        <v>3169.96</v>
      </c>
      <c r="X28" s="241">
        <v>3189.45</v>
      </c>
      <c r="Y28" s="241">
        <v>3191.88</v>
      </c>
      <c r="Z28" s="241">
        <v>3181.56</v>
      </c>
      <c r="AA28" s="241">
        <v>3233.08</v>
      </c>
      <c r="AB28" s="241">
        <v>3260.69</v>
      </c>
      <c r="AC28" s="241">
        <v>3281.78</v>
      </c>
      <c r="AD28" s="241">
        <v>3281.27</v>
      </c>
      <c r="AE28" s="241">
        <v>3316.15</v>
      </c>
      <c r="AF28" s="241">
        <v>3310.94</v>
      </c>
      <c r="AG28" s="241">
        <v>3340.1256485884319</v>
      </c>
      <c r="AH28" s="241">
        <v>3352.4447366828463</v>
      </c>
      <c r="AI28" s="241">
        <v>3339.0233030757595</v>
      </c>
      <c r="AJ28" s="241">
        <v>3357.026035177119</v>
      </c>
      <c r="AK28" s="241">
        <v>3374.1699696957489</v>
      </c>
      <c r="AL28" s="241">
        <v>3465.6153150562614</v>
      </c>
      <c r="AM28" s="281"/>
      <c r="AN28" s="281"/>
      <c r="AO28" s="264"/>
      <c r="AP28" s="264"/>
      <c r="AS28" s="262"/>
      <c r="AT28" s="262"/>
    </row>
    <row r="29" spans="1:46" ht="18" thickBot="1" x14ac:dyDescent="0.35">
      <c r="A29" s="284" t="s">
        <v>91</v>
      </c>
      <c r="B29" s="285" t="s">
        <v>260</v>
      </c>
      <c r="C29" s="242">
        <v>2635.18</v>
      </c>
      <c r="D29" s="242">
        <v>2761.96</v>
      </c>
      <c r="E29" s="242">
        <v>2790.67</v>
      </c>
      <c r="F29" s="242">
        <v>2770.59</v>
      </c>
      <c r="G29" s="242">
        <v>2802.93</v>
      </c>
      <c r="H29" s="242">
        <v>2844.95</v>
      </c>
      <c r="I29" s="242">
        <v>2848.67</v>
      </c>
      <c r="J29" s="242">
        <v>2920.6</v>
      </c>
      <c r="K29" s="242">
        <v>2918.98</v>
      </c>
      <c r="L29" s="242">
        <v>2936.01</v>
      </c>
      <c r="M29" s="242">
        <v>3023.4</v>
      </c>
      <c r="N29" s="242">
        <v>3068.57</v>
      </c>
      <c r="O29" s="242">
        <v>3081.79</v>
      </c>
      <c r="P29" s="242">
        <v>3119.76</v>
      </c>
      <c r="Q29" s="242">
        <v>3156.65</v>
      </c>
      <c r="R29" s="242">
        <v>3155.93</v>
      </c>
      <c r="S29" s="242">
        <v>3128.41</v>
      </c>
      <c r="T29" s="242">
        <v>3114.52</v>
      </c>
      <c r="U29" s="242">
        <v>3079.45</v>
      </c>
      <c r="V29" s="242">
        <v>3063.77</v>
      </c>
      <c r="W29" s="242">
        <v>3081.74</v>
      </c>
      <c r="X29" s="242">
        <v>3101.21</v>
      </c>
      <c r="Y29" s="242">
        <v>3103.79</v>
      </c>
      <c r="Z29" s="242">
        <v>3092.97</v>
      </c>
      <c r="AA29" s="242">
        <v>3137.7</v>
      </c>
      <c r="AB29" s="242">
        <v>3163.97</v>
      </c>
      <c r="AC29" s="242">
        <v>3185.14</v>
      </c>
      <c r="AD29" s="242">
        <v>3184.61</v>
      </c>
      <c r="AE29" s="242">
        <v>3216.98</v>
      </c>
      <c r="AF29" s="242">
        <v>3211.89</v>
      </c>
      <c r="AG29" s="242">
        <v>3239.8461785032728</v>
      </c>
      <c r="AH29" s="242">
        <v>3251.425108414111</v>
      </c>
      <c r="AI29" s="242">
        <v>3237.4781067513263</v>
      </c>
      <c r="AJ29" s="242">
        <v>3255.7913311512589</v>
      </c>
      <c r="AK29" s="242">
        <v>3272.5338125847729</v>
      </c>
      <c r="AL29" s="242">
        <v>3358.2186820968082</v>
      </c>
      <c r="AM29" s="281"/>
      <c r="AN29" s="281"/>
      <c r="AO29" s="264"/>
      <c r="AP29" s="264"/>
      <c r="AS29" s="262"/>
      <c r="AT29" s="262"/>
    </row>
    <row r="30" spans="1:46" ht="15.75" thickBot="1" x14ac:dyDescent="0.3">
      <c r="B30" s="286"/>
      <c r="C30" s="286"/>
      <c r="D30" s="286"/>
      <c r="E30" s="286"/>
      <c r="F30" s="286"/>
      <c r="G30" s="286"/>
      <c r="H30" s="286"/>
      <c r="I30" s="286"/>
      <c r="J30" s="286"/>
      <c r="K30" s="286"/>
      <c r="L30" s="286"/>
      <c r="M30" s="286"/>
      <c r="N30" s="286"/>
      <c r="O30" s="286"/>
      <c r="P30" s="286"/>
      <c r="Q30" s="286"/>
      <c r="R30" s="286"/>
      <c r="S30" s="286"/>
      <c r="T30" s="286"/>
      <c r="U30" s="286"/>
      <c r="V30" s="286"/>
      <c r="W30" s="286"/>
      <c r="X30" s="286"/>
      <c r="Y30" s="286"/>
      <c r="Z30" s="286"/>
      <c r="AA30" s="286"/>
      <c r="AB30" s="286"/>
      <c r="AC30" s="286"/>
      <c r="AD30" s="286"/>
      <c r="AE30" s="286"/>
      <c r="AF30" s="286"/>
      <c r="AG30" s="286"/>
      <c r="AH30" s="286"/>
      <c r="AI30" s="286"/>
      <c r="AJ30" s="286"/>
      <c r="AK30" s="286"/>
      <c r="AL30" s="286"/>
      <c r="AO30" s="264"/>
      <c r="AP30" s="264"/>
      <c r="AS30" s="262"/>
      <c r="AT30" s="262"/>
    </row>
    <row r="31" spans="1:46" ht="18" thickBot="1" x14ac:dyDescent="0.35">
      <c r="A31" s="276" t="s">
        <v>262</v>
      </c>
      <c r="B31" s="258" t="s">
        <v>81</v>
      </c>
      <c r="C31" s="277">
        <v>44562</v>
      </c>
      <c r="D31" s="277">
        <v>44593</v>
      </c>
      <c r="E31" s="277">
        <v>44621</v>
      </c>
      <c r="F31" s="277">
        <v>44652</v>
      </c>
      <c r="G31" s="277">
        <v>44682</v>
      </c>
      <c r="H31" s="277">
        <v>44713</v>
      </c>
      <c r="I31" s="277">
        <v>44743</v>
      </c>
      <c r="J31" s="277">
        <v>44774</v>
      </c>
      <c r="K31" s="277">
        <v>44805</v>
      </c>
      <c r="L31" s="277">
        <v>44835</v>
      </c>
      <c r="M31" s="277">
        <v>44866</v>
      </c>
      <c r="N31" s="277">
        <v>44896</v>
      </c>
      <c r="O31" s="277">
        <v>44927</v>
      </c>
      <c r="P31" s="277">
        <v>44958</v>
      </c>
      <c r="Q31" s="277">
        <v>44986</v>
      </c>
      <c r="R31" s="277">
        <v>45017</v>
      </c>
      <c r="S31" s="277">
        <v>45047</v>
      </c>
      <c r="T31" s="277">
        <v>45078</v>
      </c>
      <c r="U31" s="277">
        <v>45108</v>
      </c>
      <c r="V31" s="277">
        <v>45139</v>
      </c>
      <c r="W31" s="277">
        <v>45170</v>
      </c>
      <c r="X31" s="277">
        <v>45200</v>
      </c>
      <c r="Y31" s="277">
        <v>45231</v>
      </c>
      <c r="Z31" s="277">
        <v>45261</v>
      </c>
      <c r="AA31" s="277">
        <v>45292</v>
      </c>
      <c r="AB31" s="277">
        <v>45323</v>
      </c>
      <c r="AC31" s="277">
        <v>45352</v>
      </c>
      <c r="AD31" s="277">
        <v>45383</v>
      </c>
      <c r="AE31" s="277">
        <v>45413</v>
      </c>
      <c r="AF31" s="277">
        <v>45444</v>
      </c>
      <c r="AG31" s="277">
        <v>45474</v>
      </c>
      <c r="AH31" s="277">
        <v>45505</v>
      </c>
      <c r="AI31" s="277">
        <v>45536</v>
      </c>
      <c r="AJ31" s="277">
        <v>45566</v>
      </c>
      <c r="AK31" s="277">
        <v>45597</v>
      </c>
      <c r="AL31" s="277">
        <v>45627</v>
      </c>
      <c r="AO31" s="264"/>
      <c r="AP31" s="264"/>
    </row>
    <row r="32" spans="1:46" ht="17.25" x14ac:dyDescent="0.3">
      <c r="A32" s="287" t="s">
        <v>82</v>
      </c>
      <c r="B32" s="288" t="s">
        <v>258</v>
      </c>
      <c r="C32" s="241">
        <v>4786032.0999999996</v>
      </c>
      <c r="D32" s="241">
        <v>5263884.76</v>
      </c>
      <c r="E32" s="241">
        <v>5264745.92</v>
      </c>
      <c r="F32" s="241">
        <v>5265270.55</v>
      </c>
      <c r="G32" s="241">
        <v>5265927.24</v>
      </c>
      <c r="H32" s="241">
        <v>5266370.13</v>
      </c>
      <c r="I32" s="241">
        <v>5266640.7699999996</v>
      </c>
      <c r="J32" s="241">
        <v>5267064.53</v>
      </c>
      <c r="K32" s="241">
        <v>5267603.2</v>
      </c>
      <c r="L32" s="241">
        <v>5268093.0999999996</v>
      </c>
      <c r="M32" s="241">
        <v>5268471.1500000004</v>
      </c>
      <c r="N32" s="241">
        <v>5268876.38</v>
      </c>
      <c r="O32" s="241">
        <v>5269541.0199999996</v>
      </c>
      <c r="P32" s="241">
        <v>6105172.9000000004</v>
      </c>
      <c r="Q32" s="241">
        <v>6106186.7000000002</v>
      </c>
      <c r="R32" s="241">
        <v>6106828.2300000004</v>
      </c>
      <c r="S32" s="241">
        <v>6107305.5800000001</v>
      </c>
      <c r="T32" s="241">
        <v>6107572.3099999996</v>
      </c>
      <c r="U32" s="241">
        <v>6107755.4800000004</v>
      </c>
      <c r="V32" s="241">
        <v>6108061.3700000001</v>
      </c>
      <c r="W32" s="241">
        <v>6108488.4100000001</v>
      </c>
      <c r="X32" s="241">
        <v>6108813.2599999998</v>
      </c>
      <c r="Y32" s="241">
        <v>6108965.8499999996</v>
      </c>
      <c r="Z32" s="241">
        <v>6109252.3799999999</v>
      </c>
      <c r="AA32" s="241">
        <v>6109533.1399999997</v>
      </c>
      <c r="AB32" s="241">
        <v>6840075.9699999997</v>
      </c>
      <c r="AC32" s="241">
        <v>6840819.1399999997</v>
      </c>
      <c r="AD32" s="241">
        <v>6841301.1900000004</v>
      </c>
      <c r="AE32" s="241">
        <v>6841707.3799999999</v>
      </c>
      <c r="AF32" s="241">
        <v>6841995.8099999996</v>
      </c>
      <c r="AG32" s="241">
        <v>6842216.0284979334</v>
      </c>
      <c r="AH32" s="241">
        <v>6842354.4189741686</v>
      </c>
      <c r="AI32" s="241">
        <v>6842354.4189741686</v>
      </c>
      <c r="AJ32" s="241">
        <v>6842521.1081957621</v>
      </c>
      <c r="AK32" s="241">
        <v>6842430.8374687415</v>
      </c>
      <c r="AL32" s="241">
        <v>6842616.3723381441</v>
      </c>
      <c r="AM32" s="281"/>
      <c r="AN32" s="281"/>
      <c r="AO32" s="264"/>
      <c r="AP32" s="264"/>
      <c r="AS32" s="262"/>
      <c r="AT32" s="262"/>
    </row>
    <row r="33" spans="1:46" ht="17.25" x14ac:dyDescent="0.3">
      <c r="A33" s="287" t="s">
        <v>82</v>
      </c>
      <c r="B33" s="288" t="s">
        <v>259</v>
      </c>
      <c r="C33" s="241">
        <v>5364001.51</v>
      </c>
      <c r="D33" s="241">
        <v>5899560.4699999997</v>
      </c>
      <c r="E33" s="241">
        <v>5900525.6299999999</v>
      </c>
      <c r="F33" s="241">
        <v>5901113.6100000003</v>
      </c>
      <c r="G33" s="241">
        <v>5901849.5999999996</v>
      </c>
      <c r="H33" s="241">
        <v>5902345.9699999997</v>
      </c>
      <c r="I33" s="241">
        <v>5902649.2999999998</v>
      </c>
      <c r="J33" s="241">
        <v>5903124.2400000002</v>
      </c>
      <c r="K33" s="241">
        <v>5903727.9500000002</v>
      </c>
      <c r="L33" s="241">
        <v>5904277.0199999996</v>
      </c>
      <c r="M33" s="241">
        <v>5904700.7199999997</v>
      </c>
      <c r="N33" s="241">
        <v>5905154.8899999997</v>
      </c>
      <c r="O33" s="241">
        <v>5905899.79</v>
      </c>
      <c r="P33" s="241">
        <v>6842444.0099999998</v>
      </c>
      <c r="Q33" s="241">
        <v>6843580.2400000002</v>
      </c>
      <c r="R33" s="241">
        <v>6844299.2300000004</v>
      </c>
      <c r="S33" s="241">
        <v>6844834.2300000004</v>
      </c>
      <c r="T33" s="241">
        <v>6845133.1699999999</v>
      </c>
      <c r="U33" s="241">
        <v>6845338.4500000002</v>
      </c>
      <c r="V33" s="241">
        <v>6845681.2800000003</v>
      </c>
      <c r="W33" s="241">
        <v>6846159.9000000004</v>
      </c>
      <c r="X33" s="241">
        <v>6846523.9699999997</v>
      </c>
      <c r="Y33" s="241">
        <v>6846695</v>
      </c>
      <c r="Z33" s="241">
        <v>6847016.1299999999</v>
      </c>
      <c r="AA33" s="241">
        <v>6847330.79</v>
      </c>
      <c r="AB33" s="241">
        <v>7666095.2199999997</v>
      </c>
      <c r="AC33" s="241">
        <v>7666928.1299999999</v>
      </c>
      <c r="AD33" s="241">
        <v>7667468.4100000001</v>
      </c>
      <c r="AE33" s="241">
        <v>7667923.6399999997</v>
      </c>
      <c r="AF33" s="241">
        <v>7668246.9100000001</v>
      </c>
      <c r="AG33" s="241">
        <v>7668493.7179315956</v>
      </c>
      <c r="AH33" s="241">
        <v>7668648.8206780171</v>
      </c>
      <c r="AI33" s="241">
        <v>7668648.8206780171</v>
      </c>
      <c r="AJ33" s="241">
        <v>7668835.6395746013</v>
      </c>
      <c r="AK33" s="241">
        <v>7668734.4676004648</v>
      </c>
      <c r="AL33" s="241">
        <v>7668942.4079774627</v>
      </c>
      <c r="AM33" s="281"/>
      <c r="AN33" s="281"/>
      <c r="AO33" s="264"/>
      <c r="AP33" s="264"/>
      <c r="AS33" s="262"/>
      <c r="AT33" s="262"/>
    </row>
    <row r="34" spans="1:46" ht="17.25" x14ac:dyDescent="0.3">
      <c r="A34" s="287" t="s">
        <v>90</v>
      </c>
      <c r="B34" s="288" t="s">
        <v>258</v>
      </c>
      <c r="C34" s="241">
        <v>4241502.0999999996</v>
      </c>
      <c r="D34" s="241">
        <v>4597229.41</v>
      </c>
      <c r="E34" s="241">
        <v>4612271.4000000004</v>
      </c>
      <c r="F34" s="241">
        <v>4621463.53</v>
      </c>
      <c r="G34" s="241">
        <v>4632991.3499999996</v>
      </c>
      <c r="H34" s="241">
        <v>4640784.51</v>
      </c>
      <c r="I34" s="241">
        <v>4645554.3099999996</v>
      </c>
      <c r="J34" s="241">
        <v>4653030.18</v>
      </c>
      <c r="K34" s="241">
        <v>4662547.4800000004</v>
      </c>
      <c r="L34" s="241">
        <v>4671220.2</v>
      </c>
      <c r="M34" s="241">
        <v>4677924.3899999997</v>
      </c>
      <c r="N34" s="241">
        <v>4685120.62</v>
      </c>
      <c r="O34" s="241">
        <v>4696940.7</v>
      </c>
      <c r="P34" s="241">
        <v>5314845.37</v>
      </c>
      <c r="Q34" s="241">
        <v>5332496.6100000003</v>
      </c>
      <c r="R34" s="241">
        <v>5343701.3899999997</v>
      </c>
      <c r="S34" s="241">
        <v>5352055.3600000003</v>
      </c>
      <c r="T34" s="241">
        <v>5356730.3499999996</v>
      </c>
      <c r="U34" s="241">
        <v>5359943.26</v>
      </c>
      <c r="V34" s="241">
        <v>5365312.0199999996</v>
      </c>
      <c r="W34" s="241">
        <v>5372814.2800000003</v>
      </c>
      <c r="X34" s="241">
        <v>5378528.7699999996</v>
      </c>
      <c r="Y34" s="241">
        <v>5381215.8700000001</v>
      </c>
      <c r="Z34" s="241">
        <v>5386263.8399999999</v>
      </c>
      <c r="AA34" s="241">
        <v>5391214.3700000001</v>
      </c>
      <c r="AB34" s="241">
        <v>5921610.2599999998</v>
      </c>
      <c r="AC34" s="241">
        <v>5934477.7699999996</v>
      </c>
      <c r="AD34" s="241">
        <v>5942841.54</v>
      </c>
      <c r="AE34" s="241">
        <v>5949898.3499999996</v>
      </c>
      <c r="AF34" s="241">
        <v>5954915.1299999999</v>
      </c>
      <c r="AG34" s="241">
        <v>5958748.4068901157</v>
      </c>
      <c r="AH34" s="241">
        <v>5961158.8365706829</v>
      </c>
      <c r="AI34" s="241">
        <v>5961158.8365706829</v>
      </c>
      <c r="AJ34" s="241">
        <v>5964063.2781281415</v>
      </c>
      <c r="AK34" s="241">
        <v>5962489.64665634</v>
      </c>
      <c r="AL34" s="241">
        <v>5965723.1458737431</v>
      </c>
      <c r="AM34" s="281"/>
      <c r="AN34" s="281"/>
      <c r="AO34" s="264"/>
      <c r="AP34" s="264"/>
      <c r="AS34" s="262"/>
      <c r="AT34" s="262"/>
    </row>
    <row r="35" spans="1:46" ht="17.25" x14ac:dyDescent="0.3">
      <c r="A35" s="287" t="s">
        <v>90</v>
      </c>
      <c r="B35" s="288" t="s">
        <v>259</v>
      </c>
      <c r="C35" s="241">
        <v>4552479.92</v>
      </c>
      <c r="D35" s="241">
        <v>4934288.3899999997</v>
      </c>
      <c r="E35" s="241">
        <v>4950433.2300000004</v>
      </c>
      <c r="F35" s="241">
        <v>4960299.3099999996</v>
      </c>
      <c r="G35" s="241">
        <v>4972672.32</v>
      </c>
      <c r="H35" s="241">
        <v>4981036.8499999996</v>
      </c>
      <c r="I35" s="241">
        <v>4986156.37</v>
      </c>
      <c r="J35" s="241">
        <v>4994180.3600000003</v>
      </c>
      <c r="K35" s="241">
        <v>5004395.4400000004</v>
      </c>
      <c r="L35" s="241">
        <v>5013704.03</v>
      </c>
      <c r="M35" s="241">
        <v>5020899.76</v>
      </c>
      <c r="N35" s="241">
        <v>5028623.59</v>
      </c>
      <c r="O35" s="241">
        <v>5041310.3</v>
      </c>
      <c r="P35" s="241">
        <v>5704518.4100000001</v>
      </c>
      <c r="Q35" s="241">
        <v>5723463.7999999998</v>
      </c>
      <c r="R35" s="241">
        <v>5735490.0999999996</v>
      </c>
      <c r="S35" s="241">
        <v>5744456.5599999996</v>
      </c>
      <c r="T35" s="241">
        <v>5749474.3099999996</v>
      </c>
      <c r="U35" s="241">
        <v>5752922.79</v>
      </c>
      <c r="V35" s="241">
        <v>5758685.1699999999</v>
      </c>
      <c r="W35" s="241">
        <v>5766737.4800000004</v>
      </c>
      <c r="X35" s="241">
        <v>5772870.9500000002</v>
      </c>
      <c r="Y35" s="241">
        <v>5775755.0499999998</v>
      </c>
      <c r="Z35" s="241">
        <v>5781173.1299999999</v>
      </c>
      <c r="AA35" s="241">
        <v>5786486.6299999999</v>
      </c>
      <c r="AB35" s="241">
        <v>6355770</v>
      </c>
      <c r="AC35" s="241">
        <v>6369580.9199999999</v>
      </c>
      <c r="AD35" s="241">
        <v>6378557.9100000001</v>
      </c>
      <c r="AE35" s="241">
        <v>6386132.1100000003</v>
      </c>
      <c r="AF35" s="241">
        <v>6391516.71</v>
      </c>
      <c r="AG35" s="241">
        <v>6395631.0345692923</v>
      </c>
      <c r="AH35" s="241">
        <v>6398218.1917739585</v>
      </c>
      <c r="AI35" s="241">
        <v>6398218.1917739585</v>
      </c>
      <c r="AJ35" s="241">
        <v>6401335.5807446847</v>
      </c>
      <c r="AK35" s="241">
        <v>6399646.5739951478</v>
      </c>
      <c r="AL35" s="241">
        <v>6403117.1464262931</v>
      </c>
      <c r="AM35" s="281"/>
      <c r="AN35" s="281"/>
      <c r="AO35" s="264"/>
      <c r="AP35" s="264"/>
      <c r="AS35" s="262"/>
      <c r="AT35" s="262"/>
    </row>
    <row r="36" spans="1:46" ht="17.25" x14ac:dyDescent="0.3">
      <c r="A36" s="287" t="s">
        <v>83</v>
      </c>
      <c r="B36" s="288" t="s">
        <v>260</v>
      </c>
      <c r="C36" s="241">
        <v>5088921.6500000004</v>
      </c>
      <c r="D36" s="241">
        <v>5451540.0999999996</v>
      </c>
      <c r="E36" s="241">
        <v>5482755.3200000003</v>
      </c>
      <c r="F36" s="241">
        <v>5501877.54</v>
      </c>
      <c r="G36" s="241">
        <v>5525894.4199999999</v>
      </c>
      <c r="H36" s="241">
        <v>5542160.8600000003</v>
      </c>
      <c r="I36" s="241">
        <v>5552129.2800000003</v>
      </c>
      <c r="J36" s="241">
        <v>5567765.1500000004</v>
      </c>
      <c r="K36" s="241">
        <v>5587694.6600000001</v>
      </c>
      <c r="L36" s="241">
        <v>5605883.4100000001</v>
      </c>
      <c r="M36" s="241">
        <v>5619963.2599999998</v>
      </c>
      <c r="N36" s="241">
        <v>5635092.71</v>
      </c>
      <c r="O36" s="241">
        <v>5659972.0499999998</v>
      </c>
      <c r="P36" s="241">
        <v>6283818.3700000001</v>
      </c>
      <c r="Q36" s="241">
        <v>6320339.6600000001</v>
      </c>
      <c r="R36" s="241">
        <v>6343580.4800000004</v>
      </c>
      <c r="S36" s="241">
        <v>6360935.4299999997</v>
      </c>
      <c r="T36" s="241">
        <v>6370658.8399999999</v>
      </c>
      <c r="U36" s="241">
        <v>6377345.7000000002</v>
      </c>
      <c r="V36" s="241">
        <v>6388524.4000000004</v>
      </c>
      <c r="W36" s="241">
        <v>6404157.1600000001</v>
      </c>
      <c r="X36" s="241">
        <v>6416077.1500000004</v>
      </c>
      <c r="Y36" s="241">
        <v>6421686.6799999997</v>
      </c>
      <c r="Z36" s="241">
        <v>6432228.7000000002</v>
      </c>
      <c r="AA36" s="241">
        <v>6442574.5</v>
      </c>
      <c r="AB36" s="241">
        <v>6968613.4500000002</v>
      </c>
      <c r="AC36" s="241">
        <v>6995113.04</v>
      </c>
      <c r="AD36" s="241">
        <v>7012365.5599999996</v>
      </c>
      <c r="AE36" s="241">
        <v>7026937.4800000004</v>
      </c>
      <c r="AF36" s="241">
        <v>7037306.0599999996</v>
      </c>
      <c r="AG36" s="241">
        <v>7045233.6178969909</v>
      </c>
      <c r="AH36" s="241">
        <v>7050221.0025546597</v>
      </c>
      <c r="AI36" s="241">
        <v>7050221.0025546597</v>
      </c>
      <c r="AJ36" s="241">
        <v>7056232.3624266777</v>
      </c>
      <c r="AK36" s="241">
        <v>7052974.2076419163</v>
      </c>
      <c r="AL36" s="241">
        <v>7059667.7415315304</v>
      </c>
      <c r="AM36" s="281"/>
      <c r="AN36" s="281"/>
      <c r="AO36" s="264"/>
      <c r="AP36" s="264"/>
      <c r="AS36" s="262"/>
      <c r="AT36" s="262"/>
    </row>
    <row r="37" spans="1:46" ht="17.25" x14ac:dyDescent="0.3">
      <c r="A37" s="287" t="s">
        <v>84</v>
      </c>
      <c r="B37" s="288" t="s">
        <v>261</v>
      </c>
      <c r="C37" s="241">
        <v>4140423.67</v>
      </c>
      <c r="D37" s="241">
        <v>4445899.17</v>
      </c>
      <c r="E37" s="241">
        <v>4469174.1100000003</v>
      </c>
      <c r="F37" s="241">
        <v>4483425.22</v>
      </c>
      <c r="G37" s="241">
        <v>4501318.8099999996</v>
      </c>
      <c r="H37" s="241">
        <v>4513433.4800000004</v>
      </c>
      <c r="I37" s="241">
        <v>4520855.74</v>
      </c>
      <c r="J37" s="241">
        <v>4532496.0599999996</v>
      </c>
      <c r="K37" s="241">
        <v>4547329.28</v>
      </c>
      <c r="L37" s="241">
        <v>4560862.7300000004</v>
      </c>
      <c r="M37" s="241">
        <v>4571336.01</v>
      </c>
      <c r="N37" s="241">
        <v>4582587.62</v>
      </c>
      <c r="O37" s="241">
        <v>4601085.87</v>
      </c>
      <c r="P37" s="241">
        <v>5127852.8499999996</v>
      </c>
      <c r="Q37" s="241">
        <v>5155101.1900000004</v>
      </c>
      <c r="R37" s="241">
        <v>5172432.45</v>
      </c>
      <c r="S37" s="241">
        <v>5185370.4000000004</v>
      </c>
      <c r="T37" s="241">
        <v>5192617.42</v>
      </c>
      <c r="U37" s="241">
        <v>5197600.59</v>
      </c>
      <c r="V37" s="241">
        <v>5205930.43</v>
      </c>
      <c r="W37" s="241">
        <v>5217577.46</v>
      </c>
      <c r="X37" s="241">
        <v>5226456.4800000004</v>
      </c>
      <c r="Y37" s="241">
        <v>5230634.26</v>
      </c>
      <c r="Z37" s="241">
        <v>5238485.01</v>
      </c>
      <c r="AA37" s="241">
        <v>5246188.55</v>
      </c>
      <c r="AB37" s="241">
        <v>5692096.9699999997</v>
      </c>
      <c r="AC37" s="241">
        <v>5711887.0199999996</v>
      </c>
      <c r="AD37" s="241">
        <v>5724767.1299999999</v>
      </c>
      <c r="AE37" s="241">
        <v>5735643.7000000002</v>
      </c>
      <c r="AF37" s="241">
        <v>5743381.5</v>
      </c>
      <c r="AG37" s="241">
        <v>5749296.8762434665</v>
      </c>
      <c r="AH37" s="241">
        <v>5753018.0001806645</v>
      </c>
      <c r="AI37" s="241">
        <v>5753018.0001806645</v>
      </c>
      <c r="AJ37" s="241">
        <v>5757502.8475114945</v>
      </c>
      <c r="AK37" s="241">
        <v>5755072.2394492207</v>
      </c>
      <c r="AL37" s="241">
        <v>5760065.8639745852</v>
      </c>
      <c r="AM37" s="281"/>
      <c r="AN37" s="281"/>
      <c r="AO37" s="264"/>
      <c r="AP37" s="264"/>
      <c r="AS37" s="262"/>
      <c r="AT37" s="262"/>
    </row>
    <row r="38" spans="1:46" ht="17.25" x14ac:dyDescent="0.3">
      <c r="A38" s="287" t="s">
        <v>84</v>
      </c>
      <c r="B38" s="288" t="s">
        <v>260</v>
      </c>
      <c r="C38" s="241">
        <v>4320607.4000000004</v>
      </c>
      <c r="D38" s="241">
        <v>4628478.51</v>
      </c>
      <c r="E38" s="241">
        <v>4654980.92</v>
      </c>
      <c r="F38" s="241">
        <v>4671216.1100000003</v>
      </c>
      <c r="G38" s="241">
        <v>4691606.97</v>
      </c>
      <c r="H38" s="241">
        <v>4705417.54</v>
      </c>
      <c r="I38" s="241">
        <v>4713880.95</v>
      </c>
      <c r="J38" s="241">
        <v>4727156.1500000004</v>
      </c>
      <c r="K38" s="241">
        <v>4744076.75</v>
      </c>
      <c r="L38" s="241">
        <v>4759519.4000000004</v>
      </c>
      <c r="M38" s="241">
        <v>4771473.51</v>
      </c>
      <c r="N38" s="241">
        <v>4784318.74</v>
      </c>
      <c r="O38" s="241">
        <v>4805441.8600000003</v>
      </c>
      <c r="P38" s="241">
        <v>5335101.22</v>
      </c>
      <c r="Q38" s="241">
        <v>5366108.62</v>
      </c>
      <c r="R38" s="241">
        <v>5385840.5899999999</v>
      </c>
      <c r="S38" s="241">
        <v>5400575.3200000003</v>
      </c>
      <c r="T38" s="241">
        <v>5408830.7199999997</v>
      </c>
      <c r="U38" s="241">
        <v>5414508</v>
      </c>
      <c r="V38" s="241">
        <v>5423998.9699999997</v>
      </c>
      <c r="W38" s="241">
        <v>5437271.5300000003</v>
      </c>
      <c r="X38" s="241">
        <v>5447391.8700000001</v>
      </c>
      <c r="Y38" s="241">
        <v>5452154.4800000004</v>
      </c>
      <c r="Z38" s="241">
        <v>5461104.8899999997</v>
      </c>
      <c r="AA38" s="241">
        <v>5469888.71</v>
      </c>
      <c r="AB38" s="241">
        <v>5916507.4400000004</v>
      </c>
      <c r="AC38" s="241">
        <v>5939006.1799999997</v>
      </c>
      <c r="AD38" s="241">
        <v>5953653.9500000002</v>
      </c>
      <c r="AE38" s="241">
        <v>5966025.8399999999</v>
      </c>
      <c r="AF38" s="241">
        <v>5974829</v>
      </c>
      <c r="AG38" s="241">
        <v>5981559.6663433304</v>
      </c>
      <c r="AH38" s="241">
        <v>5985794.0665813964</v>
      </c>
      <c r="AI38" s="241">
        <v>5985794.0665813964</v>
      </c>
      <c r="AJ38" s="241">
        <v>5990897.8444971489</v>
      </c>
      <c r="AK38" s="241">
        <v>5988131.5987905869</v>
      </c>
      <c r="AL38" s="241">
        <v>5993814.5575838489</v>
      </c>
      <c r="AM38" s="281"/>
      <c r="AN38" s="281"/>
      <c r="AO38" s="264"/>
      <c r="AP38" s="264"/>
      <c r="AS38" s="262"/>
      <c r="AT38" s="262"/>
    </row>
    <row r="39" spans="1:46" ht="17.25" x14ac:dyDescent="0.3">
      <c r="A39" s="287" t="s">
        <v>85</v>
      </c>
      <c r="B39" s="288" t="s">
        <v>260</v>
      </c>
      <c r="C39" s="241">
        <v>5113775.84</v>
      </c>
      <c r="D39" s="241">
        <v>5469566.1399999997</v>
      </c>
      <c r="E39" s="241">
        <v>5502674.1900000004</v>
      </c>
      <c r="F39" s="241">
        <v>5522962.5499999998</v>
      </c>
      <c r="G39" s="241">
        <v>5548449.1200000001</v>
      </c>
      <c r="H39" s="241">
        <v>5565715.2599999998</v>
      </c>
      <c r="I39" s="241">
        <v>5576298.0899999999</v>
      </c>
      <c r="J39" s="241">
        <v>5592899.3899999997</v>
      </c>
      <c r="K39" s="241">
        <v>5614062.8399999999</v>
      </c>
      <c r="L39" s="241">
        <v>5633381.6900000004</v>
      </c>
      <c r="M39" s="241">
        <v>5648339.1100000003</v>
      </c>
      <c r="N39" s="241">
        <v>5664413.8600000003</v>
      </c>
      <c r="O39" s="241">
        <v>5690851.7300000004</v>
      </c>
      <c r="P39" s="241">
        <v>6301913.8300000001</v>
      </c>
      <c r="Q39" s="241">
        <v>6340633.2400000002</v>
      </c>
      <c r="R39" s="241">
        <v>6365280.9900000002</v>
      </c>
      <c r="S39" s="241">
        <v>6383690.4100000001</v>
      </c>
      <c r="T39" s="241">
        <v>6394006.2199999997</v>
      </c>
      <c r="U39" s="241">
        <v>6401101.0800000001</v>
      </c>
      <c r="V39" s="241">
        <v>6412962.5899999999</v>
      </c>
      <c r="W39" s="241">
        <v>6429551.8700000001</v>
      </c>
      <c r="X39" s="241">
        <v>6442202.9699999997</v>
      </c>
      <c r="Y39" s="241">
        <v>6448157.2000000002</v>
      </c>
      <c r="Z39" s="241">
        <v>6459347.5499999998</v>
      </c>
      <c r="AA39" s="241">
        <v>6470330.6500000004</v>
      </c>
      <c r="AB39" s="241">
        <v>6984201.7999999998</v>
      </c>
      <c r="AC39" s="241">
        <v>7012278.3200000003</v>
      </c>
      <c r="AD39" s="241">
        <v>7030561.4500000002</v>
      </c>
      <c r="AE39" s="241">
        <v>7046006.0199999996</v>
      </c>
      <c r="AF39" s="241">
        <v>7056996.8399999999</v>
      </c>
      <c r="AG39" s="241">
        <v>7065400.8520933632</v>
      </c>
      <c r="AH39" s="241">
        <v>7070688.322531567</v>
      </c>
      <c r="AI39" s="241">
        <v>7070688.322531567</v>
      </c>
      <c r="AJ39" s="241">
        <v>7077061.6373347118</v>
      </c>
      <c r="AK39" s="241">
        <v>7073607.1349523719</v>
      </c>
      <c r="AL39" s="241">
        <v>7080703.8568433104</v>
      </c>
      <c r="AM39" s="281"/>
      <c r="AN39" s="281"/>
      <c r="AO39" s="264"/>
      <c r="AP39" s="264"/>
      <c r="AS39" s="262"/>
      <c r="AT39" s="262"/>
    </row>
    <row r="40" spans="1:46" ht="18" thickBot="1" x14ac:dyDescent="0.35">
      <c r="A40" s="289" t="s">
        <v>91</v>
      </c>
      <c r="B40" s="290" t="s">
        <v>260</v>
      </c>
      <c r="C40" s="242">
        <v>4265647.9000000004</v>
      </c>
      <c r="D40" s="242">
        <v>4558843.3</v>
      </c>
      <c r="E40" s="242">
        <v>4587184.4400000004</v>
      </c>
      <c r="F40" s="242">
        <v>4604554.49</v>
      </c>
      <c r="G40" s="242">
        <v>4626377.22</v>
      </c>
      <c r="H40" s="242">
        <v>4641163.07</v>
      </c>
      <c r="I40" s="242">
        <v>4650226.4400000004</v>
      </c>
      <c r="J40" s="242">
        <v>4664444.88</v>
      </c>
      <c r="K40" s="242">
        <v>4682572.1100000003</v>
      </c>
      <c r="L40" s="242">
        <v>4699121.05</v>
      </c>
      <c r="M40" s="242">
        <v>4711935.09</v>
      </c>
      <c r="N40" s="242">
        <v>4725707.33</v>
      </c>
      <c r="O40" s="242">
        <v>4748360.04</v>
      </c>
      <c r="P40" s="242">
        <v>5251467.53</v>
      </c>
      <c r="Q40" s="242">
        <v>5284604.96</v>
      </c>
      <c r="R40" s="242">
        <v>5305702.8499999996</v>
      </c>
      <c r="S40" s="242">
        <v>5321462.53</v>
      </c>
      <c r="T40" s="242">
        <v>5330294.2300000004</v>
      </c>
      <c r="U40" s="242">
        <v>5336368.6399999997</v>
      </c>
      <c r="V40" s="242">
        <v>5346524.42</v>
      </c>
      <c r="W40" s="242">
        <v>5360728.79</v>
      </c>
      <c r="X40" s="242">
        <v>5371561.9100000001</v>
      </c>
      <c r="Y40" s="242">
        <v>5376660.7699999996</v>
      </c>
      <c r="Z40" s="242">
        <v>5386243.79</v>
      </c>
      <c r="AA40" s="242">
        <v>5395649.7800000003</v>
      </c>
      <c r="AB40" s="242">
        <v>5818151.8499999996</v>
      </c>
      <c r="AC40" s="242">
        <v>5842172.9699999997</v>
      </c>
      <c r="AD40" s="242">
        <v>5857816.9699999997</v>
      </c>
      <c r="AE40" s="242">
        <v>5871033.0800000001</v>
      </c>
      <c r="AF40" s="242">
        <v>5880438.6100000003</v>
      </c>
      <c r="AG40" s="242">
        <v>5887630.753741567</v>
      </c>
      <c r="AH40" s="242">
        <v>5892155.9100329764</v>
      </c>
      <c r="AI40" s="242">
        <v>5892155.9100329764</v>
      </c>
      <c r="AJ40" s="242">
        <v>5897610.4707348235</v>
      </c>
      <c r="AK40" s="242">
        <v>5894653.8850107081</v>
      </c>
      <c r="AL40" s="242">
        <v>5900727.6367019992</v>
      </c>
      <c r="AM40" s="281"/>
      <c r="AN40" s="281"/>
      <c r="AO40" s="264"/>
      <c r="AP40" s="264"/>
      <c r="AS40" s="262"/>
      <c r="AT40" s="262"/>
    </row>
    <row r="41" spans="1:46" x14ac:dyDescent="0.25">
      <c r="B41" s="286"/>
      <c r="C41" s="286"/>
      <c r="D41" s="286"/>
      <c r="E41" s="286"/>
      <c r="F41" s="286"/>
      <c r="G41" s="286"/>
      <c r="H41" s="286"/>
      <c r="I41" s="286"/>
      <c r="J41" s="286"/>
      <c r="K41" s="286"/>
      <c r="L41" s="286"/>
      <c r="M41" s="286"/>
      <c r="N41" s="286"/>
      <c r="O41" s="286"/>
      <c r="P41" s="286"/>
      <c r="Q41" s="286"/>
      <c r="R41" s="286"/>
      <c r="S41" s="286"/>
      <c r="T41" s="286"/>
      <c r="U41" s="286"/>
      <c r="V41" s="286"/>
      <c r="W41" s="286"/>
      <c r="X41" s="286"/>
      <c r="Y41" s="286"/>
      <c r="Z41" s="286"/>
      <c r="AA41" s="286"/>
      <c r="AB41" s="286"/>
      <c r="AC41" s="286"/>
      <c r="AD41" s="286"/>
      <c r="AE41" s="286"/>
      <c r="AF41" s="286"/>
      <c r="AG41" s="286"/>
      <c r="AH41" s="286"/>
      <c r="AI41" s="286"/>
      <c r="AJ41" s="286"/>
      <c r="AK41" s="286"/>
      <c r="AL41" s="286"/>
      <c r="AS41" s="262"/>
      <c r="AT41" s="262"/>
    </row>
    <row r="42" spans="1:46" x14ac:dyDescent="0.25">
      <c r="B42" s="291"/>
      <c r="C42" s="291"/>
      <c r="D42" s="291"/>
      <c r="E42" s="291"/>
      <c r="F42" s="291"/>
      <c r="G42" s="291"/>
      <c r="H42" s="291"/>
      <c r="I42" s="291"/>
      <c r="J42" s="291"/>
      <c r="K42" s="291"/>
      <c r="L42" s="291"/>
      <c r="M42" s="291"/>
      <c r="N42" s="291"/>
      <c r="O42" s="291"/>
      <c r="P42" s="291"/>
      <c r="Q42" s="291"/>
      <c r="R42" s="291"/>
      <c r="S42" s="291"/>
      <c r="T42" s="291"/>
      <c r="U42" s="291"/>
      <c r="V42" s="291"/>
      <c r="W42" s="291"/>
      <c r="X42" s="291"/>
      <c r="Y42" s="291"/>
      <c r="Z42" s="291"/>
      <c r="AA42" s="291"/>
      <c r="AB42" s="291"/>
      <c r="AC42" s="291"/>
      <c r="AD42" s="291"/>
      <c r="AE42" s="291"/>
      <c r="AF42" s="291"/>
      <c r="AG42" s="291"/>
      <c r="AH42" s="291"/>
      <c r="AI42" s="291"/>
      <c r="AJ42" s="291"/>
      <c r="AK42" s="291"/>
      <c r="AL42" s="291"/>
    </row>
    <row r="43" spans="1:46" ht="18" hidden="1" thickBot="1" x14ac:dyDescent="0.35">
      <c r="A43" s="292" t="s">
        <v>263</v>
      </c>
      <c r="B43" s="293" t="s">
        <v>81</v>
      </c>
      <c r="C43" s="294"/>
      <c r="D43" s="294"/>
      <c r="E43" s="294"/>
      <c r="F43" s="294"/>
      <c r="G43" s="294"/>
      <c r="H43" s="294"/>
      <c r="I43" s="294"/>
      <c r="J43" s="294"/>
      <c r="K43" s="294"/>
      <c r="L43" s="294"/>
      <c r="M43" s="294"/>
      <c r="N43" s="294"/>
      <c r="O43" s="294"/>
      <c r="P43" s="294"/>
      <c r="Q43" s="294"/>
      <c r="R43" s="294"/>
      <c r="S43" s="294"/>
      <c r="T43" s="294"/>
      <c r="U43" s="294"/>
      <c r="V43" s="294"/>
      <c r="W43" s="294"/>
      <c r="X43" s="294"/>
      <c r="Y43" s="294"/>
      <c r="Z43" s="294"/>
      <c r="AA43" s="294"/>
      <c r="AB43" s="294"/>
      <c r="AC43" s="294"/>
      <c r="AD43" s="294"/>
      <c r="AE43" s="294"/>
      <c r="AF43" s="294"/>
      <c r="AG43" s="294">
        <v>45231</v>
      </c>
      <c r="AH43" s="294">
        <f>+AH31</f>
        <v>45505</v>
      </c>
      <c r="AI43" s="294"/>
      <c r="AJ43" s="294"/>
      <c r="AK43" s="294"/>
      <c r="AL43" s="294"/>
    </row>
    <row r="44" spans="1:46" hidden="1" x14ac:dyDescent="0.25">
      <c r="A44" s="282" t="s">
        <v>253</v>
      </c>
      <c r="B44" s="288" t="s">
        <v>252</v>
      </c>
      <c r="C44" s="295"/>
      <c r="D44" s="295"/>
      <c r="E44" s="295"/>
      <c r="F44" s="295"/>
      <c r="G44" s="295"/>
      <c r="H44" s="295"/>
      <c r="I44" s="295"/>
      <c r="J44" s="295"/>
      <c r="K44" s="295"/>
      <c r="L44" s="295"/>
      <c r="M44" s="295"/>
      <c r="N44" s="295"/>
      <c r="O44" s="295"/>
      <c r="P44" s="295"/>
      <c r="Q44" s="295"/>
      <c r="R44" s="295"/>
      <c r="S44" s="295"/>
      <c r="T44" s="295"/>
      <c r="U44" s="295"/>
      <c r="V44" s="295"/>
      <c r="W44" s="295"/>
      <c r="X44" s="295"/>
      <c r="Y44" s="295"/>
      <c r="Z44" s="295"/>
      <c r="AA44" s="295"/>
      <c r="AB44" s="295"/>
      <c r="AC44" s="295"/>
      <c r="AD44" s="295"/>
      <c r="AE44" s="295"/>
      <c r="AF44" s="295"/>
      <c r="AG44" s="295">
        <v>49500000</v>
      </c>
      <c r="AH44" s="295">
        <v>49500000</v>
      </c>
      <c r="AI44" s="295"/>
      <c r="AJ44" s="295"/>
      <c r="AK44" s="295"/>
      <c r="AL44" s="295"/>
    </row>
    <row r="45" spans="1:46" hidden="1" x14ac:dyDescent="0.25">
      <c r="A45" s="282" t="s">
        <v>86</v>
      </c>
      <c r="B45" s="288"/>
      <c r="C45" s="295"/>
      <c r="D45" s="295"/>
      <c r="E45" s="295"/>
      <c r="F45" s="295"/>
      <c r="G45" s="295"/>
      <c r="H45" s="295"/>
      <c r="I45" s="295"/>
      <c r="J45" s="295"/>
      <c r="K45" s="295"/>
      <c r="L45" s="295"/>
      <c r="M45" s="295"/>
      <c r="N45" s="295"/>
      <c r="O45" s="295"/>
      <c r="P45" s="295"/>
      <c r="Q45" s="295"/>
      <c r="R45" s="295"/>
      <c r="S45" s="295"/>
      <c r="T45" s="295"/>
      <c r="U45" s="295"/>
      <c r="V45" s="295"/>
      <c r="W45" s="295"/>
      <c r="X45" s="295"/>
      <c r="Y45" s="295"/>
      <c r="Z45" s="295"/>
      <c r="AA45" s="295"/>
      <c r="AB45" s="295"/>
      <c r="AC45" s="295"/>
      <c r="AD45" s="295"/>
      <c r="AE45" s="295"/>
      <c r="AF45" s="295"/>
      <c r="AG45" s="295"/>
      <c r="AH45" s="295"/>
      <c r="AI45" s="295"/>
      <c r="AJ45" s="295"/>
      <c r="AK45" s="295"/>
      <c r="AL45" s="295"/>
    </row>
    <row r="46" spans="1:46" hidden="1" x14ac:dyDescent="0.25">
      <c r="A46" s="282" t="s">
        <v>264</v>
      </c>
      <c r="B46" s="288"/>
      <c r="C46" s="295"/>
      <c r="D46" s="295"/>
      <c r="E46" s="295"/>
      <c r="F46" s="295"/>
      <c r="G46" s="295"/>
      <c r="H46" s="295"/>
      <c r="I46" s="295"/>
      <c r="J46" s="295"/>
      <c r="K46" s="295"/>
      <c r="L46" s="295"/>
      <c r="M46" s="295"/>
      <c r="N46" s="295"/>
      <c r="O46" s="295"/>
      <c r="P46" s="295"/>
      <c r="Q46" s="295"/>
      <c r="R46" s="295"/>
      <c r="S46" s="295"/>
      <c r="T46" s="295"/>
      <c r="U46" s="295"/>
      <c r="V46" s="295"/>
      <c r="W46" s="295"/>
      <c r="X46" s="295"/>
      <c r="Y46" s="295"/>
      <c r="Z46" s="295"/>
      <c r="AA46" s="295"/>
      <c r="AB46" s="295"/>
      <c r="AC46" s="295"/>
      <c r="AD46" s="295"/>
      <c r="AE46" s="295"/>
      <c r="AF46" s="295"/>
      <c r="AG46" s="295"/>
      <c r="AH46" s="295"/>
      <c r="AI46" s="295"/>
      <c r="AJ46" s="295"/>
      <c r="AK46" s="295"/>
      <c r="AL46" s="295"/>
    </row>
    <row r="47" spans="1:46" hidden="1" x14ac:dyDescent="0.25">
      <c r="A47" s="282" t="s">
        <v>88</v>
      </c>
      <c r="B47" s="288"/>
      <c r="C47" s="295"/>
      <c r="D47" s="295"/>
      <c r="E47" s="295"/>
      <c r="F47" s="295"/>
      <c r="G47" s="295"/>
      <c r="H47" s="295"/>
      <c r="I47" s="295"/>
      <c r="J47" s="295"/>
      <c r="K47" s="295"/>
      <c r="L47" s="295"/>
      <c r="M47" s="295"/>
      <c r="N47" s="295"/>
      <c r="O47" s="295"/>
      <c r="P47" s="295"/>
      <c r="Q47" s="295"/>
      <c r="R47" s="295"/>
      <c r="S47" s="295"/>
      <c r="T47" s="295"/>
      <c r="U47" s="295"/>
      <c r="V47" s="295"/>
      <c r="W47" s="295"/>
      <c r="X47" s="295"/>
      <c r="Y47" s="295"/>
      <c r="Z47" s="295"/>
      <c r="AA47" s="295"/>
      <c r="AB47" s="295"/>
      <c r="AC47" s="295"/>
      <c r="AD47" s="295"/>
      <c r="AE47" s="295"/>
      <c r="AF47" s="295"/>
      <c r="AG47" s="295"/>
      <c r="AH47" s="295"/>
      <c r="AI47" s="295"/>
      <c r="AJ47" s="295"/>
      <c r="AK47" s="295"/>
      <c r="AL47" s="295"/>
    </row>
    <row r="48" spans="1:46" hidden="1" x14ac:dyDescent="0.25">
      <c r="A48" s="282" t="s">
        <v>89</v>
      </c>
      <c r="B48" s="288"/>
      <c r="C48" s="295"/>
      <c r="D48" s="295"/>
      <c r="E48" s="295"/>
      <c r="F48" s="295"/>
      <c r="G48" s="295"/>
      <c r="H48" s="295"/>
      <c r="I48" s="295"/>
      <c r="J48" s="295"/>
      <c r="K48" s="295"/>
      <c r="L48" s="295"/>
      <c r="M48" s="295"/>
      <c r="N48" s="295"/>
      <c r="O48" s="295"/>
      <c r="P48" s="295"/>
      <c r="Q48" s="295"/>
      <c r="R48" s="295"/>
      <c r="S48" s="295"/>
      <c r="T48" s="295"/>
      <c r="U48" s="295"/>
      <c r="V48" s="295"/>
      <c r="W48" s="295"/>
      <c r="X48" s="295"/>
      <c r="Y48" s="295"/>
      <c r="Z48" s="295"/>
      <c r="AA48" s="295"/>
      <c r="AB48" s="295"/>
      <c r="AC48" s="295"/>
      <c r="AD48" s="295"/>
      <c r="AE48" s="295"/>
      <c r="AF48" s="295"/>
      <c r="AG48" s="295"/>
      <c r="AH48" s="295"/>
      <c r="AI48" s="295"/>
      <c r="AJ48" s="295"/>
      <c r="AK48" s="295"/>
      <c r="AL48" s="295"/>
    </row>
    <row r="49" spans="1:42" ht="15.75" hidden="1" thickBot="1" x14ac:dyDescent="0.3">
      <c r="A49" s="284" t="s">
        <v>265</v>
      </c>
      <c r="B49" s="290"/>
      <c r="C49" s="296"/>
      <c r="D49" s="296"/>
      <c r="E49" s="296"/>
      <c r="F49" s="296"/>
      <c r="G49" s="296"/>
      <c r="H49" s="296"/>
      <c r="I49" s="296"/>
      <c r="J49" s="296"/>
      <c r="K49" s="296"/>
      <c r="L49" s="296"/>
      <c r="M49" s="296"/>
      <c r="N49" s="296"/>
      <c r="O49" s="296"/>
      <c r="P49" s="296"/>
      <c r="Q49" s="296"/>
      <c r="R49" s="296"/>
      <c r="S49" s="296"/>
      <c r="T49" s="296"/>
      <c r="U49" s="296"/>
      <c r="V49" s="296"/>
      <c r="W49" s="296"/>
      <c r="X49" s="296"/>
      <c r="Y49" s="296"/>
      <c r="Z49" s="296"/>
      <c r="AA49" s="296"/>
      <c r="AB49" s="296"/>
      <c r="AC49" s="296"/>
      <c r="AD49" s="296"/>
      <c r="AE49" s="296"/>
      <c r="AF49" s="296"/>
      <c r="AG49" s="296"/>
      <c r="AH49" s="296"/>
      <c r="AI49" s="296"/>
      <c r="AJ49" s="296"/>
      <c r="AK49" s="296"/>
      <c r="AL49" s="296"/>
    </row>
    <row r="50" spans="1:42" ht="24" customHeight="1" thickBot="1" x14ac:dyDescent="0.4">
      <c r="A50" s="297" t="s">
        <v>266</v>
      </c>
      <c r="C50" s="248"/>
      <c r="D50" s="248"/>
      <c r="F50" s="248"/>
      <c r="G50" s="248"/>
      <c r="H50" s="248"/>
      <c r="I50" s="248"/>
      <c r="J50" s="248"/>
      <c r="K50" s="248"/>
      <c r="L50" s="248"/>
      <c r="M50" s="248"/>
      <c r="N50" s="248"/>
      <c r="O50" s="248"/>
      <c r="P50" s="248"/>
      <c r="Q50" s="248"/>
      <c r="R50" s="248"/>
      <c r="S50" s="248"/>
      <c r="T50" s="248"/>
      <c r="U50" s="248"/>
      <c r="V50" s="248"/>
      <c r="W50" s="248"/>
      <c r="X50" s="248"/>
      <c r="Y50" s="248"/>
      <c r="Z50" s="248"/>
      <c r="AA50" s="248"/>
      <c r="AB50" s="248"/>
      <c r="AC50" s="248"/>
      <c r="AD50" s="248"/>
      <c r="AE50" s="248"/>
      <c r="AF50" s="248"/>
      <c r="AG50" s="248"/>
      <c r="AH50" s="248"/>
      <c r="AI50" s="248"/>
      <c r="AJ50" s="248"/>
      <c r="AK50" s="248"/>
      <c r="AL50" s="248"/>
    </row>
    <row r="51" spans="1:42" ht="26.25" customHeight="1" thickBot="1" x14ac:dyDescent="0.35">
      <c r="A51" s="298" t="s">
        <v>267</v>
      </c>
      <c r="B51" s="299" t="s">
        <v>81</v>
      </c>
      <c r="C51" s="277"/>
      <c r="D51" s="277">
        <v>44562</v>
      </c>
      <c r="E51" s="277">
        <v>44593</v>
      </c>
      <c r="F51" s="277">
        <v>44621</v>
      </c>
      <c r="G51" s="277">
        <v>44652</v>
      </c>
      <c r="H51" s="277">
        <v>44682</v>
      </c>
      <c r="I51" s="277">
        <v>44713</v>
      </c>
      <c r="J51" s="277">
        <v>44743</v>
      </c>
      <c r="K51" s="277">
        <v>44774</v>
      </c>
      <c r="L51" s="277">
        <v>44805</v>
      </c>
      <c r="M51" s="277">
        <v>44835</v>
      </c>
      <c r="N51" s="277">
        <v>44866</v>
      </c>
      <c r="O51" s="277">
        <v>44896</v>
      </c>
      <c r="P51" s="277">
        <v>44927</v>
      </c>
      <c r="Q51" s="277">
        <v>44958</v>
      </c>
      <c r="R51" s="277">
        <v>44986</v>
      </c>
      <c r="S51" s="277">
        <v>45017</v>
      </c>
      <c r="T51" s="277">
        <v>45047</v>
      </c>
      <c r="U51" s="277">
        <v>45078</v>
      </c>
      <c r="V51" s="277">
        <v>45108</v>
      </c>
      <c r="W51" s="277">
        <v>45139</v>
      </c>
      <c r="X51" s="277">
        <v>45170</v>
      </c>
      <c r="Y51" s="277">
        <v>45200</v>
      </c>
      <c r="Z51" s="277">
        <v>45231</v>
      </c>
      <c r="AA51" s="277">
        <v>45261</v>
      </c>
      <c r="AB51" s="277">
        <v>45292</v>
      </c>
      <c r="AC51" s="277">
        <v>45323</v>
      </c>
      <c r="AD51" s="277">
        <v>45352</v>
      </c>
      <c r="AE51" s="277">
        <v>45383</v>
      </c>
      <c r="AF51" s="277">
        <v>45413</v>
      </c>
      <c r="AG51" s="277">
        <v>45444</v>
      </c>
      <c r="AH51" s="277">
        <v>45474</v>
      </c>
      <c r="AI51" s="277">
        <v>45505</v>
      </c>
      <c r="AJ51" s="277">
        <v>45536</v>
      </c>
      <c r="AK51" s="277">
        <v>45566</v>
      </c>
      <c r="AL51" s="277">
        <v>45597</v>
      </c>
    </row>
    <row r="52" spans="1:42" ht="18.75" customHeight="1" x14ac:dyDescent="0.3">
      <c r="A52" s="300" t="s">
        <v>82</v>
      </c>
      <c r="B52" s="279" t="s">
        <v>258</v>
      </c>
      <c r="C52" s="280">
        <v>2568.1799999999998</v>
      </c>
      <c r="D52" s="280">
        <v>2637.57</v>
      </c>
      <c r="E52" s="280">
        <v>2649.15</v>
      </c>
      <c r="F52" s="280">
        <v>2666.9</v>
      </c>
      <c r="G52" s="280">
        <v>2680.85</v>
      </c>
      <c r="H52" s="280">
        <v>2693.21</v>
      </c>
      <c r="I52" s="280">
        <v>2695.54</v>
      </c>
      <c r="J52" s="280">
        <v>2748.54</v>
      </c>
      <c r="K52" s="280">
        <v>2743.95</v>
      </c>
      <c r="L52" s="280">
        <v>2749.86</v>
      </c>
      <c r="M52" s="280">
        <v>2767.68</v>
      </c>
      <c r="N52" s="280">
        <v>2776.15</v>
      </c>
      <c r="O52" s="280">
        <v>2773.77</v>
      </c>
      <c r="P52" s="280">
        <v>2793.47</v>
      </c>
      <c r="Q52" s="280">
        <v>2776.61</v>
      </c>
      <c r="R52" s="280">
        <v>2776.53</v>
      </c>
      <c r="S52" s="280">
        <v>2767.61</v>
      </c>
      <c r="T52" s="280">
        <v>2759.31</v>
      </c>
      <c r="U52" s="280">
        <v>2747.85</v>
      </c>
      <c r="V52" s="280">
        <v>2741.82</v>
      </c>
      <c r="W52" s="280">
        <v>2752.52</v>
      </c>
      <c r="X52" s="280">
        <v>2758.62</v>
      </c>
      <c r="Y52" s="280">
        <v>2760.62</v>
      </c>
      <c r="Z52" s="280">
        <v>2751.59</v>
      </c>
      <c r="AA52" s="280">
        <v>2745.39</v>
      </c>
      <c r="AB52" s="280">
        <v>2743.99</v>
      </c>
      <c r="AC52" s="280">
        <v>2768.34</v>
      </c>
      <c r="AD52" s="280">
        <v>2769.09</v>
      </c>
      <c r="AE52" s="280">
        <v>2794.86</v>
      </c>
      <c r="AF52" s="280">
        <v>2791.05</v>
      </c>
      <c r="AG52" s="280">
        <v>2791.0491251881758</v>
      </c>
      <c r="AH52" s="280">
        <v>2809.4702418145703</v>
      </c>
      <c r="AI52" s="280">
        <v>2810.4590497767731</v>
      </c>
      <c r="AJ52" s="280">
        <v>2826.5241096411901</v>
      </c>
      <c r="AK52" s="280">
        <v>2928.5940034531745</v>
      </c>
      <c r="AL52" s="280">
        <v>2935.3101638497651</v>
      </c>
      <c r="AM52" s="262"/>
      <c r="AN52" s="262"/>
      <c r="AO52" s="264"/>
      <c r="AP52" s="264"/>
    </row>
    <row r="53" spans="1:42" ht="18.75" customHeight="1" x14ac:dyDescent="0.3">
      <c r="A53" s="300" t="s">
        <v>82</v>
      </c>
      <c r="B53" s="279" t="s">
        <v>259</v>
      </c>
      <c r="C53" s="280">
        <v>3026.2</v>
      </c>
      <c r="D53" s="280">
        <v>3106.86</v>
      </c>
      <c r="E53" s="280">
        <v>3118.44</v>
      </c>
      <c r="F53" s="280">
        <v>3137.94</v>
      </c>
      <c r="G53" s="280">
        <v>3153.26</v>
      </c>
      <c r="H53" s="280">
        <v>3166.83</v>
      </c>
      <c r="I53" s="280">
        <v>3169.39</v>
      </c>
      <c r="J53" s="280">
        <v>3231.51</v>
      </c>
      <c r="K53" s="280">
        <v>3226.47</v>
      </c>
      <c r="L53" s="280">
        <v>3232.96</v>
      </c>
      <c r="M53" s="280">
        <v>3252.52</v>
      </c>
      <c r="N53" s="280">
        <v>3261.81</v>
      </c>
      <c r="O53" s="280">
        <v>3259.2</v>
      </c>
      <c r="P53" s="280">
        <v>3281.26</v>
      </c>
      <c r="Q53" s="280">
        <v>3259.81</v>
      </c>
      <c r="R53" s="280">
        <v>3259.73</v>
      </c>
      <c r="S53" s="280">
        <v>3249.94</v>
      </c>
      <c r="T53" s="280">
        <v>3240.86</v>
      </c>
      <c r="U53" s="280">
        <v>3228.29</v>
      </c>
      <c r="V53" s="280">
        <v>3221.68</v>
      </c>
      <c r="W53" s="280">
        <v>3233.41</v>
      </c>
      <c r="X53" s="280">
        <v>3240.1</v>
      </c>
      <c r="Y53" s="280">
        <v>3242.3</v>
      </c>
      <c r="Z53" s="280">
        <v>3232.39</v>
      </c>
      <c r="AA53" s="280">
        <v>3225.59</v>
      </c>
      <c r="AB53" s="280">
        <v>3223.16</v>
      </c>
      <c r="AC53" s="280">
        <v>3251.75</v>
      </c>
      <c r="AD53" s="280">
        <v>3252.57</v>
      </c>
      <c r="AE53" s="280">
        <v>3283.41</v>
      </c>
      <c r="AF53" s="280">
        <v>3279.23</v>
      </c>
      <c r="AG53" s="280">
        <v>3279.2321714727073</v>
      </c>
      <c r="AH53" s="280">
        <v>3300.6326891407025</v>
      </c>
      <c r="AI53" s="280">
        <v>3301.7169193201526</v>
      </c>
      <c r="AJ53" s="280">
        <v>3321.9347061361373</v>
      </c>
      <c r="AK53" s="280">
        <v>3444.520757844798</v>
      </c>
      <c r="AL53" s="280">
        <v>3451.8933166996203</v>
      </c>
      <c r="AM53" s="262"/>
      <c r="AN53" s="262"/>
      <c r="AO53" s="264"/>
      <c r="AP53" s="264"/>
    </row>
    <row r="54" spans="1:42" ht="18.75" customHeight="1" x14ac:dyDescent="0.3">
      <c r="A54" s="300" t="s">
        <v>90</v>
      </c>
      <c r="B54" s="279" t="s">
        <v>258</v>
      </c>
      <c r="C54" s="280">
        <v>2626.13</v>
      </c>
      <c r="D54" s="280">
        <v>2702.33</v>
      </c>
      <c r="E54" s="280">
        <v>2724.09</v>
      </c>
      <c r="F54" s="280">
        <v>2749.04</v>
      </c>
      <c r="G54" s="280">
        <v>2768.69</v>
      </c>
      <c r="H54" s="280">
        <v>2786.13</v>
      </c>
      <c r="I54" s="280">
        <v>2789.42</v>
      </c>
      <c r="J54" s="280">
        <v>2845.2</v>
      </c>
      <c r="K54" s="280">
        <v>2838.71</v>
      </c>
      <c r="L54" s="280">
        <v>2847.08</v>
      </c>
      <c r="M54" s="280">
        <v>2872.23</v>
      </c>
      <c r="N54" s="280">
        <v>2884.24</v>
      </c>
      <c r="O54" s="280">
        <v>2880.87</v>
      </c>
      <c r="P54" s="280">
        <v>2906.62</v>
      </c>
      <c r="Q54" s="280">
        <v>2897.14</v>
      </c>
      <c r="R54" s="280">
        <v>2896.99</v>
      </c>
      <c r="S54" s="280">
        <v>2884.26</v>
      </c>
      <c r="T54" s="280">
        <v>2872.46</v>
      </c>
      <c r="U54" s="280">
        <v>2856.14</v>
      </c>
      <c r="V54" s="280">
        <v>2847.57</v>
      </c>
      <c r="W54" s="280">
        <v>2862.76</v>
      </c>
      <c r="X54" s="280">
        <v>2871.43</v>
      </c>
      <c r="Y54" s="280">
        <v>2874.28</v>
      </c>
      <c r="Z54" s="280">
        <v>2861.42</v>
      </c>
      <c r="AA54" s="280">
        <v>2852.61</v>
      </c>
      <c r="AB54" s="280">
        <v>2855.04</v>
      </c>
      <c r="AC54" s="280">
        <v>2880.45</v>
      </c>
      <c r="AD54" s="280">
        <v>2881.52</v>
      </c>
      <c r="AE54" s="280">
        <v>2905.52</v>
      </c>
      <c r="AF54" s="280">
        <v>2900.1</v>
      </c>
      <c r="AG54" s="280">
        <v>2900.1026400108176</v>
      </c>
      <c r="AH54" s="280">
        <v>2920.4237498593293</v>
      </c>
      <c r="AI54" s="280">
        <v>2921.8284899982282</v>
      </c>
      <c r="AJ54" s="280">
        <v>2931.9856766572357</v>
      </c>
      <c r="AK54" s="280">
        <v>3025.1155661459502</v>
      </c>
      <c r="AL54" s="280">
        <v>3034.5975915146528</v>
      </c>
      <c r="AM54" s="262"/>
      <c r="AN54" s="262"/>
      <c r="AO54" s="264"/>
      <c r="AP54" s="264"/>
    </row>
    <row r="55" spans="1:42" ht="18.75" customHeight="1" x14ac:dyDescent="0.3">
      <c r="A55" s="300" t="s">
        <v>90</v>
      </c>
      <c r="B55" s="279" t="s">
        <v>259</v>
      </c>
      <c r="C55" s="280">
        <v>3006.67</v>
      </c>
      <c r="D55" s="280">
        <v>3093.9</v>
      </c>
      <c r="E55" s="280">
        <v>3118.82</v>
      </c>
      <c r="F55" s="280">
        <v>3147.38</v>
      </c>
      <c r="G55" s="280">
        <v>3169.88</v>
      </c>
      <c r="H55" s="280">
        <v>3189.85</v>
      </c>
      <c r="I55" s="280">
        <v>3193.62</v>
      </c>
      <c r="J55" s="280">
        <v>3257.48</v>
      </c>
      <c r="K55" s="280">
        <v>3250.05</v>
      </c>
      <c r="L55" s="280">
        <v>3259.63</v>
      </c>
      <c r="M55" s="280">
        <v>3288.43</v>
      </c>
      <c r="N55" s="280">
        <v>3302.17</v>
      </c>
      <c r="O55" s="280">
        <v>3298.32</v>
      </c>
      <c r="P55" s="280">
        <v>3327.79</v>
      </c>
      <c r="Q55" s="280">
        <v>3316.94</v>
      </c>
      <c r="R55" s="280">
        <v>3316.77</v>
      </c>
      <c r="S55" s="280">
        <v>3302.2</v>
      </c>
      <c r="T55" s="280">
        <v>3288.68</v>
      </c>
      <c r="U55" s="280">
        <v>3270</v>
      </c>
      <c r="V55" s="280">
        <v>3260.19</v>
      </c>
      <c r="W55" s="280">
        <v>3277.58</v>
      </c>
      <c r="X55" s="280">
        <v>3287.51</v>
      </c>
      <c r="Y55" s="280">
        <v>3290.78</v>
      </c>
      <c r="Z55" s="280">
        <v>3276.05</v>
      </c>
      <c r="AA55" s="280">
        <v>3265.96</v>
      </c>
      <c r="AB55" s="280">
        <v>3268.74</v>
      </c>
      <c r="AC55" s="280">
        <v>3297.84</v>
      </c>
      <c r="AD55" s="280">
        <v>3299.06</v>
      </c>
      <c r="AE55" s="280">
        <v>3326.54</v>
      </c>
      <c r="AF55" s="280">
        <v>3320.34</v>
      </c>
      <c r="AG55" s="280">
        <v>3320.3365524639457</v>
      </c>
      <c r="AH55" s="280">
        <v>3343.6022544724779</v>
      </c>
      <c r="AI55" s="280">
        <v>3345.2105458362216</v>
      </c>
      <c r="AJ55" s="280">
        <v>3356.8395405031056</v>
      </c>
      <c r="AK55" s="280">
        <v>3463.4642412740941</v>
      </c>
      <c r="AL55" s="280">
        <v>3474.3202416751615</v>
      </c>
      <c r="AM55" s="262"/>
      <c r="AN55" s="262"/>
      <c r="AO55" s="264"/>
      <c r="AP55" s="264"/>
    </row>
    <row r="56" spans="1:42" ht="18.75" customHeight="1" x14ac:dyDescent="0.3">
      <c r="A56" s="300" t="s">
        <v>83</v>
      </c>
      <c r="B56" s="279" t="s">
        <v>260</v>
      </c>
      <c r="C56" s="280">
        <v>2664.46</v>
      </c>
      <c r="D56" s="280">
        <v>2802.44</v>
      </c>
      <c r="E56" s="280">
        <v>2829.11</v>
      </c>
      <c r="F56" s="280">
        <v>2800.29</v>
      </c>
      <c r="G56" s="280">
        <v>2837.99</v>
      </c>
      <c r="H56" s="280">
        <v>2864.49</v>
      </c>
      <c r="I56" s="280">
        <v>2869.12</v>
      </c>
      <c r="J56" s="280">
        <v>2936.36</v>
      </c>
      <c r="K56" s="280">
        <v>2934.9</v>
      </c>
      <c r="L56" s="280">
        <v>2957.14</v>
      </c>
      <c r="M56" s="280">
        <v>3055.88</v>
      </c>
      <c r="N56" s="280">
        <v>3086.33</v>
      </c>
      <c r="O56" s="280">
        <v>3108.81</v>
      </c>
      <c r="P56" s="280">
        <v>3153.64</v>
      </c>
      <c r="Q56" s="280">
        <v>3184.34</v>
      </c>
      <c r="R56" s="280">
        <v>3184.05</v>
      </c>
      <c r="S56" s="280">
        <v>3159.51</v>
      </c>
      <c r="T56" s="280">
        <v>3143.2</v>
      </c>
      <c r="U56" s="280">
        <v>3112.06</v>
      </c>
      <c r="V56" s="280">
        <v>3094.61</v>
      </c>
      <c r="W56" s="280">
        <v>3116.49</v>
      </c>
      <c r="X56" s="280">
        <v>3133.43</v>
      </c>
      <c r="Y56" s="280">
        <v>3137.01</v>
      </c>
      <c r="Z56" s="280">
        <v>3119.86</v>
      </c>
      <c r="AA56" s="280">
        <v>3173.33</v>
      </c>
      <c r="AB56" s="280">
        <v>3204.1</v>
      </c>
      <c r="AC56" s="280">
        <v>3223.58</v>
      </c>
      <c r="AD56" s="280">
        <v>3252.01</v>
      </c>
      <c r="AE56" s="280">
        <v>3258.29</v>
      </c>
      <c r="AF56" s="280">
        <v>3248.05</v>
      </c>
      <c r="AG56" s="280">
        <v>3248.052260918947</v>
      </c>
      <c r="AH56" s="280">
        <v>3280.2948571234519</v>
      </c>
      <c r="AI56" s="280">
        <v>3290.8526816099593</v>
      </c>
      <c r="AJ56" s="280">
        <v>3277.0532421354355</v>
      </c>
      <c r="AK56" s="280">
        <v>3295.7514942052694</v>
      </c>
      <c r="AL56" s="280">
        <v>3313.7231578282986</v>
      </c>
      <c r="AM56" s="262"/>
      <c r="AN56" s="262"/>
      <c r="AO56" s="264"/>
      <c r="AP56" s="264"/>
    </row>
    <row r="57" spans="1:42" ht="18.75" customHeight="1" x14ac:dyDescent="0.3">
      <c r="A57" s="300" t="s">
        <v>84</v>
      </c>
      <c r="B57" s="279" t="s">
        <v>261</v>
      </c>
      <c r="C57" s="280">
        <v>2415.21</v>
      </c>
      <c r="D57" s="280">
        <v>2540.29</v>
      </c>
      <c r="E57" s="280">
        <v>2564.46</v>
      </c>
      <c r="F57" s="280">
        <v>2538.33</v>
      </c>
      <c r="G57" s="280">
        <v>2572.5100000000002</v>
      </c>
      <c r="H57" s="280">
        <v>2596.5300000000002</v>
      </c>
      <c r="I57" s="280">
        <v>2600.7199999999998</v>
      </c>
      <c r="J57" s="280">
        <v>2661.68</v>
      </c>
      <c r="K57" s="280">
        <v>2660.35</v>
      </c>
      <c r="L57" s="280">
        <v>2680.51</v>
      </c>
      <c r="M57" s="280">
        <v>2770.02</v>
      </c>
      <c r="N57" s="280">
        <v>2797.62</v>
      </c>
      <c r="O57" s="280">
        <v>2817.99</v>
      </c>
      <c r="P57" s="280">
        <v>2858.64</v>
      </c>
      <c r="Q57" s="280">
        <v>2886.46</v>
      </c>
      <c r="R57" s="280">
        <v>2886.19</v>
      </c>
      <c r="S57" s="280">
        <v>2863.95</v>
      </c>
      <c r="T57" s="280">
        <v>2849.17</v>
      </c>
      <c r="U57" s="280">
        <v>2820.94</v>
      </c>
      <c r="V57" s="280">
        <v>2805.13</v>
      </c>
      <c r="W57" s="280">
        <v>2824.95</v>
      </c>
      <c r="X57" s="280">
        <v>2840.31</v>
      </c>
      <c r="Y57" s="280">
        <v>2843.55</v>
      </c>
      <c r="Z57" s="280">
        <v>2828.01</v>
      </c>
      <c r="AA57" s="280">
        <v>2876.48</v>
      </c>
      <c r="AB57" s="280">
        <v>2904.37</v>
      </c>
      <c r="AC57" s="280">
        <v>2922.03</v>
      </c>
      <c r="AD57" s="280">
        <v>2947.8</v>
      </c>
      <c r="AE57" s="280">
        <v>2953.49</v>
      </c>
      <c r="AF57" s="280">
        <v>2944.21</v>
      </c>
      <c r="AG57" s="280">
        <v>2944.2120120023005</v>
      </c>
      <c r="AH57" s="280">
        <v>2973.4384626310798</v>
      </c>
      <c r="AI57" s="280">
        <v>2983.0086515248363</v>
      </c>
      <c r="AJ57" s="280">
        <v>2970.500085714908</v>
      </c>
      <c r="AK57" s="280">
        <v>2987.4492028857862</v>
      </c>
      <c r="AL57" s="280">
        <v>3003.7397005945936</v>
      </c>
      <c r="AM57" s="262"/>
      <c r="AN57" s="262"/>
      <c r="AO57" s="264"/>
      <c r="AP57" s="264"/>
    </row>
    <row r="58" spans="1:42" ht="18.75" customHeight="1" x14ac:dyDescent="0.3">
      <c r="A58" s="301" t="s">
        <v>84</v>
      </c>
      <c r="B58" s="283" t="s">
        <v>260</v>
      </c>
      <c r="C58" s="241">
        <v>2618.08</v>
      </c>
      <c r="D58" s="241">
        <v>2752.95</v>
      </c>
      <c r="E58" s="241">
        <v>2780.28</v>
      </c>
      <c r="F58" s="241">
        <v>2754.01</v>
      </c>
      <c r="G58" s="241">
        <v>2791.34</v>
      </c>
      <c r="H58" s="241">
        <v>2817.79</v>
      </c>
      <c r="I58" s="241">
        <v>2822.42</v>
      </c>
      <c r="J58" s="241">
        <v>2888.47</v>
      </c>
      <c r="K58" s="241">
        <v>2886.69</v>
      </c>
      <c r="L58" s="241">
        <v>2908.54</v>
      </c>
      <c r="M58" s="241">
        <v>3004.87</v>
      </c>
      <c r="N58" s="241">
        <v>3034.83</v>
      </c>
      <c r="O58" s="241">
        <v>3056.23</v>
      </c>
      <c r="P58" s="241">
        <v>3100.61</v>
      </c>
      <c r="Q58" s="241">
        <v>3130.93</v>
      </c>
      <c r="R58" s="241">
        <v>3130.63</v>
      </c>
      <c r="S58" s="241">
        <v>3106.29</v>
      </c>
      <c r="T58" s="241">
        <v>3089.91</v>
      </c>
      <c r="U58" s="241">
        <v>3059.02</v>
      </c>
      <c r="V58" s="241">
        <v>3041.76</v>
      </c>
      <c r="W58" s="241">
        <v>3063.67</v>
      </c>
      <c r="X58" s="241">
        <v>3080.46</v>
      </c>
      <c r="Y58" s="241">
        <v>3084.07</v>
      </c>
      <c r="Z58" s="241">
        <v>3066.83</v>
      </c>
      <c r="AA58" s="241">
        <v>3117.67</v>
      </c>
      <c r="AB58" s="241">
        <v>3147.79</v>
      </c>
      <c r="AC58" s="241">
        <v>3167.14</v>
      </c>
      <c r="AD58" s="241">
        <v>3194.5</v>
      </c>
      <c r="AE58" s="241">
        <v>3200.76</v>
      </c>
      <c r="AF58" s="241">
        <v>3190.6</v>
      </c>
      <c r="AG58" s="241">
        <v>3190.5976658564828</v>
      </c>
      <c r="AH58" s="241">
        <v>3222.2164881526523</v>
      </c>
      <c r="AI58" s="241">
        <v>3232.4375966334906</v>
      </c>
      <c r="AJ58" s="241">
        <v>3218.563963167172</v>
      </c>
      <c r="AK58" s="241">
        <v>3237.1286466971665</v>
      </c>
      <c r="AL58" s="241">
        <v>3254.9419799250168</v>
      </c>
      <c r="AM58" s="262"/>
      <c r="AN58" s="262"/>
      <c r="AO58" s="264"/>
      <c r="AP58" s="264"/>
    </row>
    <row r="59" spans="1:42" ht="18.75" customHeight="1" x14ac:dyDescent="0.3">
      <c r="A59" s="301" t="s">
        <v>85</v>
      </c>
      <c r="B59" s="283" t="s">
        <v>260</v>
      </c>
      <c r="C59" s="241">
        <v>2713.06</v>
      </c>
      <c r="D59" s="241">
        <v>2853.56</v>
      </c>
      <c r="E59" s="241">
        <v>2880.72</v>
      </c>
      <c r="F59" s="241">
        <v>2851.37</v>
      </c>
      <c r="G59" s="241">
        <v>2889.76</v>
      </c>
      <c r="H59" s="241">
        <v>2916.74</v>
      </c>
      <c r="I59" s="241">
        <v>2921.45</v>
      </c>
      <c r="J59" s="241">
        <v>2989.93</v>
      </c>
      <c r="K59" s="241">
        <v>2988.44</v>
      </c>
      <c r="L59" s="241">
        <v>3011.08</v>
      </c>
      <c r="M59" s="241">
        <v>3111.62</v>
      </c>
      <c r="N59" s="241">
        <v>3142.63</v>
      </c>
      <c r="O59" s="241">
        <v>3165.52</v>
      </c>
      <c r="P59" s="241">
        <v>3211.17</v>
      </c>
      <c r="Q59" s="241">
        <v>3242.43</v>
      </c>
      <c r="R59" s="241">
        <v>3242.13</v>
      </c>
      <c r="S59" s="241">
        <v>3217.14</v>
      </c>
      <c r="T59" s="241">
        <v>3200.53</v>
      </c>
      <c r="U59" s="241">
        <v>3168.82</v>
      </c>
      <c r="V59" s="241">
        <v>3151.06</v>
      </c>
      <c r="W59" s="241">
        <v>3173.34</v>
      </c>
      <c r="X59" s="241">
        <v>3190.58</v>
      </c>
      <c r="Y59" s="241">
        <v>3194.23</v>
      </c>
      <c r="Z59" s="241">
        <v>3176.77</v>
      </c>
      <c r="AA59" s="241">
        <v>3231.21</v>
      </c>
      <c r="AB59" s="241">
        <v>3262.55</v>
      </c>
      <c r="AC59" s="241">
        <v>3282.38</v>
      </c>
      <c r="AD59" s="241">
        <v>3311.33</v>
      </c>
      <c r="AE59" s="241">
        <v>3317.73</v>
      </c>
      <c r="AF59" s="241">
        <v>3307.3</v>
      </c>
      <c r="AG59" s="241">
        <v>3307.3011094576896</v>
      </c>
      <c r="AH59" s="241">
        <v>3340.1318540494608</v>
      </c>
      <c r="AI59" s="241">
        <v>3350.8822674765543</v>
      </c>
      <c r="AJ59" s="241">
        <v>3336.8311076374348</v>
      </c>
      <c r="AK59" s="241">
        <v>3355.8704410125652</v>
      </c>
      <c r="AL59" s="241">
        <v>3374.1699319888676</v>
      </c>
      <c r="AM59" s="262"/>
      <c r="AN59" s="262"/>
      <c r="AO59" s="264"/>
      <c r="AP59" s="264"/>
    </row>
    <row r="60" spans="1:42" ht="18.75" customHeight="1" thickBot="1" x14ac:dyDescent="0.35">
      <c r="A60" s="302" t="s">
        <v>91</v>
      </c>
      <c r="B60" s="285" t="s">
        <v>260</v>
      </c>
      <c r="C60" s="242">
        <v>2634.06</v>
      </c>
      <c r="D60" s="242">
        <v>2768.31</v>
      </c>
      <c r="E60" s="242">
        <v>2798.08</v>
      </c>
      <c r="F60" s="242">
        <v>2775.78</v>
      </c>
      <c r="G60" s="242">
        <v>2813.9</v>
      </c>
      <c r="H60" s="242">
        <v>2841.34</v>
      </c>
      <c r="I60" s="242">
        <v>2846.17</v>
      </c>
      <c r="J60" s="242">
        <v>2912.56</v>
      </c>
      <c r="K60" s="242">
        <v>2910.1</v>
      </c>
      <c r="L60" s="242">
        <v>2932.07</v>
      </c>
      <c r="M60" s="242">
        <v>3027.6</v>
      </c>
      <c r="N60" s="242">
        <v>3057.81</v>
      </c>
      <c r="O60" s="242">
        <v>3077.98</v>
      </c>
      <c r="P60" s="242">
        <v>3123.28</v>
      </c>
      <c r="Q60" s="242">
        <v>3154.08</v>
      </c>
      <c r="R60" s="242">
        <v>3153.77</v>
      </c>
      <c r="S60" s="242">
        <v>3128.82</v>
      </c>
      <c r="T60" s="242">
        <v>3111.64</v>
      </c>
      <c r="U60" s="242">
        <v>3079.97</v>
      </c>
      <c r="V60" s="242">
        <v>3062.35</v>
      </c>
      <c r="W60" s="242">
        <v>3085.24</v>
      </c>
      <c r="X60" s="242">
        <v>3102.42</v>
      </c>
      <c r="Y60" s="242">
        <v>3106.23</v>
      </c>
      <c r="Z60" s="242">
        <v>3088.1</v>
      </c>
      <c r="AA60" s="242">
        <v>3135.83</v>
      </c>
      <c r="AB60" s="242">
        <v>3165.91</v>
      </c>
      <c r="AC60" s="242">
        <v>3185.79</v>
      </c>
      <c r="AD60" s="242">
        <v>3212.17</v>
      </c>
      <c r="AE60" s="242">
        <v>3218.63</v>
      </c>
      <c r="AF60" s="242">
        <v>3208.21</v>
      </c>
      <c r="AG60" s="242">
        <v>3208.2097134166384</v>
      </c>
      <c r="AH60" s="242">
        <v>3239.8956079161139</v>
      </c>
      <c r="AI60" s="242">
        <v>3249.871577585453</v>
      </c>
      <c r="AJ60" s="242">
        <v>3235.2813862050721</v>
      </c>
      <c r="AK60" s="242">
        <v>3254.3448958200584</v>
      </c>
      <c r="AL60" s="242">
        <v>3272.577360590476</v>
      </c>
      <c r="AM60" s="262"/>
      <c r="AN60" s="262"/>
      <c r="AO60" s="264"/>
      <c r="AP60" s="264"/>
    </row>
    <row r="61" spans="1:42" x14ac:dyDescent="0.25">
      <c r="C61" s="248"/>
      <c r="D61" s="248"/>
      <c r="F61" s="248"/>
      <c r="G61" s="248"/>
      <c r="H61" s="248"/>
      <c r="I61" s="248"/>
      <c r="J61" s="248"/>
      <c r="K61" s="248"/>
      <c r="L61" s="248"/>
      <c r="M61" s="248"/>
      <c r="N61" s="248"/>
      <c r="O61" s="248"/>
      <c r="P61" s="248"/>
      <c r="Q61" s="248"/>
      <c r="R61" s="248"/>
      <c r="S61" s="248"/>
      <c r="T61" s="248"/>
      <c r="U61" s="248"/>
      <c r="V61" s="248"/>
      <c r="W61" s="248"/>
      <c r="X61" s="247"/>
      <c r="Y61" s="248"/>
      <c r="AA61" s="262"/>
      <c r="AB61" s="262"/>
      <c r="AG61" s="247"/>
      <c r="AH61" s="247"/>
      <c r="AI61" s="247"/>
      <c r="AJ61" s="247"/>
      <c r="AK61" s="247"/>
      <c r="AL61" s="247"/>
    </row>
    <row r="62" spans="1:42" x14ac:dyDescent="0.25">
      <c r="C62"/>
      <c r="D62"/>
      <c r="E62"/>
      <c r="O62" s="248"/>
      <c r="X62" s="247"/>
      <c r="Y62" s="248"/>
    </row>
    <row r="63" spans="1:42" x14ac:dyDescent="0.25">
      <c r="C63"/>
      <c r="D63"/>
      <c r="E63"/>
      <c r="O63" s="247"/>
      <c r="P63" s="248"/>
    </row>
    <row r="64" spans="1:42" x14ac:dyDescent="0.25">
      <c r="C64"/>
      <c r="D64"/>
      <c r="E64"/>
      <c r="O64" s="247"/>
      <c r="P64" s="247"/>
      <c r="Q64" s="248"/>
    </row>
    <row r="65" spans="3:17" x14ac:dyDescent="0.25">
      <c r="C65"/>
      <c r="D65"/>
      <c r="E65"/>
      <c r="O65" s="247"/>
      <c r="P65" s="247"/>
      <c r="Q65" s="248"/>
    </row>
  </sheetData>
  <mergeCells count="1">
    <mergeCell ref="A4:D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5" tint="0.59999389629810485"/>
  </sheetPr>
  <dimension ref="A1:N166"/>
  <sheetViews>
    <sheetView showGridLines="0" topLeftCell="A159" zoomScale="80" zoomScaleNormal="80" workbookViewId="0"/>
  </sheetViews>
  <sheetFormatPr baseColWidth="10" defaultColWidth="10.85546875" defaultRowHeight="15" x14ac:dyDescent="0.25"/>
  <cols>
    <col min="1" max="1" width="38.7109375" bestFit="1" customWidth="1"/>
    <col min="4" max="4" width="22.28515625" bestFit="1" customWidth="1"/>
    <col min="5" max="5" width="28.42578125" bestFit="1" customWidth="1"/>
    <col min="6" max="6" width="14.7109375" customWidth="1"/>
    <col min="7" max="7" width="17.140625" bestFit="1" customWidth="1"/>
    <col min="8" max="8" width="17.85546875" bestFit="1" customWidth="1"/>
    <col min="9" max="10" width="17.7109375" bestFit="1" customWidth="1"/>
  </cols>
  <sheetData>
    <row r="1" spans="1:10" s="73" customFormat="1" ht="18" x14ac:dyDescent="0.25">
      <c r="A1" s="142" t="s">
        <v>188</v>
      </c>
      <c r="B1" s="143" t="s">
        <v>189</v>
      </c>
      <c r="C1"/>
      <c r="D1" s="142"/>
      <c r="E1" s="142"/>
      <c r="F1" s="144"/>
      <c r="G1" s="145"/>
      <c r="H1" s="115"/>
      <c r="I1" s="146"/>
      <c r="J1" s="146"/>
    </row>
    <row r="2" spans="1:10" s="73" customFormat="1" x14ac:dyDescent="0.25">
      <c r="A2"/>
      <c r="B2" s="147"/>
      <c r="C2"/>
      <c r="D2"/>
      <c r="E2"/>
      <c r="F2" s="148"/>
      <c r="G2" s="149"/>
      <c r="H2" s="115"/>
      <c r="I2" s="146"/>
      <c r="J2" s="146"/>
    </row>
    <row r="3" spans="1:10" s="73" customFormat="1" x14ac:dyDescent="0.25">
      <c r="A3"/>
      <c r="B3" s="74"/>
      <c r="C3"/>
      <c r="D3" s="150"/>
      <c r="E3" s="150"/>
      <c r="F3" s="151"/>
      <c r="G3" s="152"/>
      <c r="H3" s="153"/>
      <c r="I3" s="150"/>
      <c r="J3" s="150"/>
    </row>
    <row r="4" spans="1:10" s="193" customFormat="1" x14ac:dyDescent="0.25">
      <c r="A4" s="197" t="s">
        <v>104</v>
      </c>
      <c r="B4" s="187"/>
      <c r="C4" s="188"/>
      <c r="D4" s="186"/>
      <c r="E4" s="186"/>
      <c r="F4" s="189"/>
      <c r="G4" s="190"/>
      <c r="H4" s="191"/>
      <c r="I4" s="192"/>
      <c r="J4" s="192"/>
    </row>
    <row r="5" spans="1:10" s="73" customFormat="1" x14ac:dyDescent="0.25">
      <c r="A5" s="75" t="s">
        <v>105</v>
      </c>
      <c r="B5" s="74"/>
      <c r="C5"/>
      <c r="D5" s="75"/>
      <c r="E5" s="75"/>
      <c r="F5" s="151"/>
      <c r="G5" s="152"/>
      <c r="H5" s="154"/>
      <c r="I5" s="155"/>
      <c r="J5" s="155"/>
    </row>
    <row r="6" spans="1:10" s="73" customFormat="1" ht="38.25" x14ac:dyDescent="0.25">
      <c r="A6" s="156" t="s">
        <v>106</v>
      </c>
      <c r="B6" s="157" t="s">
        <v>107</v>
      </c>
      <c r="C6" s="156" t="s">
        <v>108</v>
      </c>
      <c r="D6" s="156" t="s">
        <v>81</v>
      </c>
      <c r="E6" s="156" t="s">
        <v>108</v>
      </c>
      <c r="F6" s="196">
        <v>2021</v>
      </c>
      <c r="G6" s="196">
        <v>2022</v>
      </c>
      <c r="H6" s="196">
        <v>2023</v>
      </c>
      <c r="I6" s="196">
        <v>2023</v>
      </c>
      <c r="J6" s="196">
        <v>2024</v>
      </c>
    </row>
    <row r="7" spans="1:10" s="73" customFormat="1" x14ac:dyDescent="0.25">
      <c r="A7" s="161" t="s">
        <v>105</v>
      </c>
      <c r="B7" s="77">
        <v>2</v>
      </c>
      <c r="C7" s="76" t="s">
        <v>110</v>
      </c>
      <c r="D7" s="78" t="s">
        <v>203</v>
      </c>
      <c r="E7" s="78" t="str">
        <f>+CONCATENATE(C7,D7)</f>
        <v>TMVIZ Padrón eléctrico</v>
      </c>
      <c r="F7" s="162">
        <v>13754022.936416186</v>
      </c>
      <c r="G7" s="163">
        <v>14527262.944123317</v>
      </c>
      <c r="H7" s="163">
        <v>16433632.069364164</v>
      </c>
      <c r="I7" s="172">
        <v>16433632.069364164</v>
      </c>
      <c r="J7" s="172">
        <v>17957945.001926783</v>
      </c>
    </row>
    <row r="8" spans="1:10" s="73" customFormat="1" x14ac:dyDescent="0.25">
      <c r="A8" s="161" t="s">
        <v>109</v>
      </c>
      <c r="B8" s="77">
        <v>2</v>
      </c>
      <c r="C8" s="76" t="s">
        <v>110</v>
      </c>
      <c r="D8" s="78" t="s">
        <v>204</v>
      </c>
      <c r="E8" s="78" t="str">
        <f t="shared" ref="E8:E9" si="0">+CONCATENATE(C8,D8)</f>
        <v>TMVIZ Busetón eléctrico</v>
      </c>
      <c r="F8" s="162">
        <v>10693259.576878615</v>
      </c>
      <c r="G8" s="163">
        <v>11294425.95240848</v>
      </c>
      <c r="H8" s="163">
        <v>12776559.579768788</v>
      </c>
      <c r="I8" s="172">
        <v>12776559.579768788</v>
      </c>
      <c r="J8" s="172">
        <v>13961658.218882468</v>
      </c>
    </row>
    <row r="9" spans="1:10" s="73" customFormat="1" x14ac:dyDescent="0.25">
      <c r="A9" s="76"/>
      <c r="B9" s="77">
        <v>2</v>
      </c>
      <c r="C9" s="76" t="s">
        <v>111</v>
      </c>
      <c r="D9" s="79" t="s">
        <v>189</v>
      </c>
      <c r="E9" s="78" t="str">
        <f t="shared" si="0"/>
        <v xml:space="preserve">TMVAZ </v>
      </c>
      <c r="F9" s="162">
        <v>707606.45689868857</v>
      </c>
      <c r="G9" s="163">
        <v>764223.67021733744</v>
      </c>
      <c r="H9" s="163">
        <v>876276.76756627602</v>
      </c>
      <c r="I9" s="172">
        <v>876276.76756627602</v>
      </c>
      <c r="J9" s="172">
        <v>970654.54113773117</v>
      </c>
    </row>
    <row r="10" spans="1:10" s="73" customFormat="1" x14ac:dyDescent="0.25">
      <c r="A10"/>
      <c r="B10" s="80"/>
      <c r="C10" s="81"/>
      <c r="D10" s="81"/>
      <c r="E10" s="81"/>
      <c r="F10" s="164"/>
      <c r="G10" s="165"/>
      <c r="H10" s="154"/>
      <c r="I10"/>
      <c r="J10"/>
    </row>
    <row r="11" spans="1:10" s="73" customFormat="1" x14ac:dyDescent="0.25">
      <c r="A11" s="75" t="s">
        <v>112</v>
      </c>
      <c r="B11" s="74"/>
      <c r="C11"/>
      <c r="D11"/>
      <c r="E11"/>
      <c r="F11"/>
      <c r="G11" s="166"/>
      <c r="H11" s="154"/>
      <c r="I11"/>
      <c r="J11"/>
    </row>
    <row r="12" spans="1:10" s="73" customFormat="1" ht="38.25" x14ac:dyDescent="0.25">
      <c r="A12" s="156" t="s">
        <v>106</v>
      </c>
      <c r="B12" s="157" t="s">
        <v>107</v>
      </c>
      <c r="C12" s="156" t="s">
        <v>108</v>
      </c>
      <c r="D12" s="156" t="s">
        <v>81</v>
      </c>
      <c r="E12" s="156"/>
      <c r="F12" s="158">
        <v>2021</v>
      </c>
      <c r="G12" s="159">
        <f>+G6</f>
        <v>2022</v>
      </c>
      <c r="H12" s="159" t="s">
        <v>207</v>
      </c>
      <c r="I12" s="159">
        <v>2023</v>
      </c>
      <c r="J12" s="196">
        <v>2024</v>
      </c>
    </row>
    <row r="13" spans="1:10" s="73" customFormat="1" x14ac:dyDescent="0.25">
      <c r="A13" s="161" t="s">
        <v>112</v>
      </c>
      <c r="B13" s="77">
        <v>2</v>
      </c>
      <c r="C13" s="76" t="s">
        <v>114</v>
      </c>
      <c r="D13" s="78" t="s">
        <v>203</v>
      </c>
      <c r="E13" s="78" t="str">
        <f t="shared" ref="E13:E17" si="1">+CONCATENATE(C13,D13)</f>
        <v>TMVDZ Padrón eléctrico</v>
      </c>
      <c r="F13" s="162">
        <v>13535770.037140131</v>
      </c>
      <c r="G13" s="163">
        <v>14603510.629398845</v>
      </c>
      <c r="H13" s="168">
        <v>14603510.629398845</v>
      </c>
      <c r="I13" s="168">
        <v>16734054.732004046</v>
      </c>
      <c r="J13" s="168">
        <v>18524492.052021433</v>
      </c>
    </row>
    <row r="14" spans="1:10" s="73" customFormat="1" x14ac:dyDescent="0.25">
      <c r="A14" s="161" t="s">
        <v>113</v>
      </c>
      <c r="B14" s="77">
        <v>2</v>
      </c>
      <c r="C14" s="76" t="s">
        <v>114</v>
      </c>
      <c r="D14" s="78" t="s">
        <v>204</v>
      </c>
      <c r="E14" s="78" t="str">
        <f t="shared" si="1"/>
        <v>TMVDZ Busetón eléctrico</v>
      </c>
      <c r="F14" s="162">
        <v>12020746.890340164</v>
      </c>
      <c r="G14" s="163">
        <v>12979881.882239142</v>
      </c>
      <c r="H14" s="168">
        <v>12979881.882239142</v>
      </c>
      <c r="I14" s="168">
        <v>14881169.360122424</v>
      </c>
      <c r="J14" s="168">
        <v>16481839.818048198</v>
      </c>
    </row>
    <row r="15" spans="1:10" s="73" customFormat="1" x14ac:dyDescent="0.25">
      <c r="A15" s="76"/>
      <c r="B15" s="77">
        <v>2</v>
      </c>
      <c r="C15" s="76" t="s">
        <v>58</v>
      </c>
      <c r="D15" s="78" t="s">
        <v>203</v>
      </c>
      <c r="E15" s="78" t="str">
        <f t="shared" si="1"/>
        <v>TKMZ Padrón eléctrico</v>
      </c>
      <c r="F15" s="162">
        <v>1131.239939281626</v>
      </c>
      <c r="G15" s="163">
        <v>1264.9097193299292</v>
      </c>
      <c r="H15" s="168">
        <v>1196.48</v>
      </c>
      <c r="I15" s="168">
        <v>1398.7748341210606</v>
      </c>
      <c r="J15" s="168">
        <v>1376.03</v>
      </c>
    </row>
    <row r="16" spans="1:10" s="73" customFormat="1" x14ac:dyDescent="0.25">
      <c r="A16" s="76"/>
      <c r="B16" s="77">
        <v>2</v>
      </c>
      <c r="C16" s="76" t="s">
        <v>58</v>
      </c>
      <c r="D16" s="78" t="s">
        <v>204</v>
      </c>
      <c r="E16" s="78" t="str">
        <f t="shared" si="1"/>
        <v>TKMZ Busetón eléctrico</v>
      </c>
      <c r="F16" s="162">
        <v>1001.9205167948015</v>
      </c>
      <c r="G16" s="163">
        <v>1120.3799199774967</v>
      </c>
      <c r="H16" s="168">
        <v>1065.5899999999999</v>
      </c>
      <c r="I16" s="168">
        <v>1246.0744748274662</v>
      </c>
      <c r="J16" s="168">
        <v>1223.83</v>
      </c>
    </row>
    <row r="17" spans="1:10" s="73" customFormat="1" x14ac:dyDescent="0.25">
      <c r="A17" s="76"/>
      <c r="B17" s="77">
        <v>2</v>
      </c>
      <c r="C17" s="76" t="s">
        <v>115</v>
      </c>
      <c r="D17" s="79"/>
      <c r="E17" s="78" t="str">
        <f t="shared" si="1"/>
        <v>TPASZ</v>
      </c>
      <c r="F17" s="162">
        <v>89.424277456647403</v>
      </c>
      <c r="G17" s="163">
        <v>94.45163776493257</v>
      </c>
      <c r="H17" s="168">
        <v>94.45163776493257</v>
      </c>
      <c r="I17" s="168">
        <v>106.84624277456648</v>
      </c>
      <c r="J17" s="168">
        <v>116.75684007707129</v>
      </c>
    </row>
    <row r="18" spans="1:10" s="73" customFormat="1" x14ac:dyDescent="0.25">
      <c r="A18" s="75" t="s">
        <v>105</v>
      </c>
      <c r="B18" s="74"/>
      <c r="C18"/>
      <c r="D18" s="75"/>
      <c r="E18" s="75"/>
      <c r="F18" s="151"/>
      <c r="G18" s="152"/>
      <c r="H18" s="154"/>
      <c r="I18" s="155"/>
      <c r="J18" s="155"/>
    </row>
    <row r="19" spans="1:10" s="73" customFormat="1" ht="38.25" x14ac:dyDescent="0.25">
      <c r="A19" s="156" t="s">
        <v>106</v>
      </c>
      <c r="B19" s="157" t="s">
        <v>107</v>
      </c>
      <c r="C19" s="156" t="s">
        <v>108</v>
      </c>
      <c r="D19" s="156" t="s">
        <v>81</v>
      </c>
      <c r="E19" s="156"/>
      <c r="F19" s="158">
        <v>2021</v>
      </c>
      <c r="G19" s="159">
        <f>+G12</f>
        <v>2022</v>
      </c>
      <c r="H19" s="159">
        <v>2023</v>
      </c>
      <c r="I19" s="159">
        <v>2023</v>
      </c>
      <c r="J19" s="159">
        <v>2024</v>
      </c>
    </row>
    <row r="20" spans="1:10" s="73" customFormat="1" x14ac:dyDescent="0.25">
      <c r="A20" s="161" t="s">
        <v>105</v>
      </c>
      <c r="B20" s="77">
        <v>4</v>
      </c>
      <c r="C20" s="76" t="s">
        <v>110</v>
      </c>
      <c r="D20" s="78" t="s">
        <v>203</v>
      </c>
      <c r="E20" s="78" t="str">
        <f t="shared" ref="E20:E21" si="2">+CONCATENATE(C20,D20)</f>
        <v>TMVIZ Padrón eléctrico</v>
      </c>
      <c r="F20" s="162">
        <v>14676466.876300579</v>
      </c>
      <c r="G20" s="163">
        <v>15501565.933718691</v>
      </c>
      <c r="H20" s="163">
        <v>17535789.916763008</v>
      </c>
      <c r="I20" s="172">
        <v>17535789.916763008</v>
      </c>
      <c r="J20" s="172">
        <v>19162334.264354531</v>
      </c>
    </row>
    <row r="21" spans="1:10" s="73" customFormat="1" x14ac:dyDescent="0.25">
      <c r="A21" s="161" t="s">
        <v>116</v>
      </c>
      <c r="B21" s="77">
        <v>4</v>
      </c>
      <c r="C21" s="76" t="s">
        <v>111</v>
      </c>
      <c r="D21" s="79"/>
      <c r="E21" s="78" t="str">
        <f t="shared" si="2"/>
        <v>TMVAZ</v>
      </c>
      <c r="F21" s="162">
        <v>742497.00058095576</v>
      </c>
      <c r="G21" s="163">
        <v>801905.88621294161</v>
      </c>
      <c r="H21" s="163">
        <v>919484.07939681865</v>
      </c>
      <c r="I21" s="172">
        <v>919484.07939681865</v>
      </c>
      <c r="J21" s="172">
        <v>1018515.4168233325</v>
      </c>
    </row>
    <row r="22" spans="1:10" s="73" customFormat="1" x14ac:dyDescent="0.25">
      <c r="A22" s="81"/>
      <c r="B22" s="80"/>
      <c r="C22" s="81"/>
      <c r="D22" s="81"/>
      <c r="E22" s="81"/>
      <c r="F22" s="164"/>
      <c r="G22" s="165"/>
      <c r="H22" s="154"/>
      <c r="I22"/>
      <c r="J22"/>
    </row>
    <row r="23" spans="1:10" s="73" customFormat="1" x14ac:dyDescent="0.25">
      <c r="A23" s="75" t="s">
        <v>112</v>
      </c>
      <c r="B23" s="74"/>
      <c r="C23" s="75" t="s">
        <v>112</v>
      </c>
      <c r="D23"/>
      <c r="E23"/>
      <c r="F23"/>
      <c r="G23" s="166"/>
      <c r="H23" s="154"/>
      <c r="I23"/>
      <c r="J23"/>
    </row>
    <row r="24" spans="1:10" s="73" customFormat="1" ht="38.25" x14ac:dyDescent="0.25">
      <c r="A24" s="156" t="s">
        <v>106</v>
      </c>
      <c r="B24" s="157" t="s">
        <v>107</v>
      </c>
      <c r="C24" s="156" t="s">
        <v>108</v>
      </c>
      <c r="D24" s="156" t="s">
        <v>81</v>
      </c>
      <c r="E24" s="156"/>
      <c r="F24" s="158">
        <v>2021</v>
      </c>
      <c r="G24" s="159">
        <f>+G19</f>
        <v>2022</v>
      </c>
      <c r="H24" s="167">
        <v>44593</v>
      </c>
      <c r="I24" s="159">
        <v>2023</v>
      </c>
      <c r="J24" s="196">
        <v>2024</v>
      </c>
    </row>
    <row r="25" spans="1:10" s="73" customFormat="1" x14ac:dyDescent="0.25">
      <c r="A25" s="161" t="s">
        <v>112</v>
      </c>
      <c r="B25" s="77">
        <v>4</v>
      </c>
      <c r="C25" s="76" t="s">
        <v>114</v>
      </c>
      <c r="D25" s="78" t="s">
        <v>203</v>
      </c>
      <c r="E25" s="78" t="str">
        <f t="shared" ref="E25:E27" si="3">+CONCATENATE(C25,D25)</f>
        <v>TMVDZ Padrón eléctrico</v>
      </c>
      <c r="F25" s="168">
        <v>13496364.893190321</v>
      </c>
      <c r="G25" s="169">
        <v>14560997.094007427</v>
      </c>
      <c r="H25" s="168">
        <v>14560997.094007427</v>
      </c>
      <c r="I25" s="172">
        <v>16685338.786493054</v>
      </c>
      <c r="J25" s="172">
        <v>18470563.81048777</v>
      </c>
    </row>
    <row r="26" spans="1:10" s="73" customFormat="1" x14ac:dyDescent="0.25">
      <c r="A26" s="161" t="s">
        <v>117</v>
      </c>
      <c r="B26" s="77">
        <v>4</v>
      </c>
      <c r="C26" s="76" t="s">
        <v>58</v>
      </c>
      <c r="D26" s="78" t="s">
        <v>203</v>
      </c>
      <c r="E26" s="78" t="str">
        <f t="shared" si="3"/>
        <v>TKMZ Padrón eléctrico</v>
      </c>
      <c r="F26" s="168">
        <v>1136.3913051253492</v>
      </c>
      <c r="G26" s="169">
        <v>1270.6697818041091</v>
      </c>
      <c r="H26" s="168">
        <v>1201.93</v>
      </c>
      <c r="I26" s="172">
        <v>1405.1444827281691</v>
      </c>
      <c r="J26" s="238">
        <v>1382.3</v>
      </c>
    </row>
    <row r="27" spans="1:10" s="73" customFormat="1" x14ac:dyDescent="0.25">
      <c r="A27" s="76"/>
      <c r="B27" s="77">
        <v>4</v>
      </c>
      <c r="C27" s="76" t="s">
        <v>115</v>
      </c>
      <c r="D27" s="79"/>
      <c r="E27" s="78" t="str">
        <f t="shared" si="3"/>
        <v>TPASZ</v>
      </c>
      <c r="F27" s="168">
        <v>134.13641618497113</v>
      </c>
      <c r="G27" s="169">
        <v>141.67745664739888</v>
      </c>
      <c r="H27" s="168">
        <v>141.67745664739888</v>
      </c>
      <c r="I27" s="172">
        <v>160.26936416184975</v>
      </c>
      <c r="J27" s="172">
        <v>175.13526011560697</v>
      </c>
    </row>
    <row r="28" spans="1:10" s="73" customFormat="1" x14ac:dyDescent="0.25">
      <c r="A28" s="75" t="s">
        <v>105</v>
      </c>
      <c r="B28" s="74"/>
      <c r="C28"/>
      <c r="D28" s="75"/>
      <c r="E28" s="75"/>
      <c r="F28" s="151"/>
      <c r="G28" s="152"/>
      <c r="H28" s="154"/>
      <c r="I28" s="155"/>
      <c r="J28" s="155"/>
    </row>
    <row r="29" spans="1:10" s="73" customFormat="1" ht="38.25" x14ac:dyDescent="0.25">
      <c r="A29" s="156" t="s">
        <v>106</v>
      </c>
      <c r="B29" s="157" t="s">
        <v>107</v>
      </c>
      <c r="C29" s="156" t="s">
        <v>108</v>
      </c>
      <c r="D29" s="156" t="s">
        <v>81</v>
      </c>
      <c r="E29" s="156"/>
      <c r="F29" s="158">
        <v>2021</v>
      </c>
      <c r="G29" s="159">
        <f>+G24</f>
        <v>2022</v>
      </c>
      <c r="H29" s="159">
        <v>2023</v>
      </c>
      <c r="I29" s="159">
        <v>2023</v>
      </c>
      <c r="J29" s="159">
        <v>2024</v>
      </c>
    </row>
    <row r="30" spans="1:10" s="73" customFormat="1" x14ac:dyDescent="0.25">
      <c r="A30" s="161" t="s">
        <v>105</v>
      </c>
      <c r="B30" s="170">
        <v>5</v>
      </c>
      <c r="C30" s="76" t="s">
        <v>110</v>
      </c>
      <c r="D30" s="78" t="s">
        <v>203</v>
      </c>
      <c r="E30" s="78" t="str">
        <f t="shared" ref="E30:E32" si="4">+CONCATENATE(C30,D30)</f>
        <v>TMVIZ Padrón eléctrico</v>
      </c>
      <c r="F30" s="162">
        <v>14676466.876300579</v>
      </c>
      <c r="G30" s="163">
        <v>15501565.933718691</v>
      </c>
      <c r="H30" s="163">
        <v>17535789.916763008</v>
      </c>
      <c r="I30" s="172">
        <v>17535789.916763008</v>
      </c>
      <c r="J30" s="172">
        <v>19162334.264354531</v>
      </c>
    </row>
    <row r="31" spans="1:10" s="73" customFormat="1" x14ac:dyDescent="0.25">
      <c r="A31" s="161" t="s">
        <v>118</v>
      </c>
      <c r="B31" s="77">
        <v>5</v>
      </c>
      <c r="C31" s="76" t="s">
        <v>110</v>
      </c>
      <c r="D31" s="78" t="s">
        <v>204</v>
      </c>
      <c r="E31" s="78" t="str">
        <f t="shared" si="4"/>
        <v>TMVIZ Busetón eléctrico</v>
      </c>
      <c r="F31" s="162">
        <v>11410426.023121389</v>
      </c>
      <c r="G31" s="163">
        <v>12051910.914258191</v>
      </c>
      <c r="H31" s="163">
        <v>13633447.020231217</v>
      </c>
      <c r="I31" s="172">
        <v>13633447.020231217</v>
      </c>
      <c r="J31" s="172">
        <v>14898026.847784204</v>
      </c>
    </row>
    <row r="32" spans="1:10" s="73" customFormat="1" x14ac:dyDescent="0.25">
      <c r="A32" s="76"/>
      <c r="B32" s="77">
        <v>5</v>
      </c>
      <c r="C32" s="76" t="s">
        <v>111</v>
      </c>
      <c r="D32" s="79"/>
      <c r="E32" s="78" t="str">
        <f t="shared" si="4"/>
        <v>TMVAZ</v>
      </c>
      <c r="F32" s="162">
        <v>707609.5356571757</v>
      </c>
      <c r="G32" s="163">
        <v>764226.99531434267</v>
      </c>
      <c r="H32" s="163">
        <v>876280.58020041592</v>
      </c>
      <c r="I32" s="172">
        <v>876280.58020041592</v>
      </c>
      <c r="J32" s="172">
        <v>970658.7644046013</v>
      </c>
    </row>
    <row r="33" spans="1:10" s="73" customFormat="1" x14ac:dyDescent="0.25">
      <c r="A33" s="81"/>
      <c r="B33" s="80"/>
      <c r="C33" s="81"/>
      <c r="D33" s="81"/>
      <c r="E33" s="81"/>
      <c r="F33" s="164"/>
      <c r="G33" s="165"/>
      <c r="H33" s="154"/>
      <c r="I33"/>
      <c r="J33"/>
    </row>
    <row r="34" spans="1:10" s="73" customFormat="1" x14ac:dyDescent="0.25">
      <c r="A34" s="75" t="s">
        <v>112</v>
      </c>
      <c r="B34" s="74"/>
      <c r="C34" s="75" t="s">
        <v>112</v>
      </c>
      <c r="D34"/>
      <c r="E34"/>
      <c r="F34"/>
      <c r="G34" s="166"/>
      <c r="H34" s="154"/>
      <c r="I34"/>
      <c r="J34"/>
    </row>
    <row r="35" spans="1:10" s="73" customFormat="1" ht="38.25" x14ac:dyDescent="0.25">
      <c r="A35" s="156" t="s">
        <v>106</v>
      </c>
      <c r="B35" s="157" t="s">
        <v>107</v>
      </c>
      <c r="C35" s="156" t="s">
        <v>108</v>
      </c>
      <c r="D35" s="156" t="s">
        <v>81</v>
      </c>
      <c r="E35" s="156"/>
      <c r="F35" s="158">
        <v>2021</v>
      </c>
      <c r="G35" s="159">
        <f>+G29</f>
        <v>2022</v>
      </c>
      <c r="H35" s="167">
        <v>44593</v>
      </c>
      <c r="I35" s="159">
        <v>2023</v>
      </c>
      <c r="J35" s="196">
        <v>2024</v>
      </c>
    </row>
    <row r="36" spans="1:10" s="73" customFormat="1" x14ac:dyDescent="0.25">
      <c r="A36" s="161" t="s">
        <v>112</v>
      </c>
      <c r="B36" s="77">
        <v>5</v>
      </c>
      <c r="C36" s="76" t="s">
        <v>114</v>
      </c>
      <c r="D36" s="78" t="s">
        <v>203</v>
      </c>
      <c r="E36" s="78" t="str">
        <f t="shared" ref="E36:E38" si="5">+CONCATENATE(C36,D36)</f>
        <v>TMVDZ Padrón eléctrico</v>
      </c>
      <c r="F36" s="162">
        <v>13330960.737219505</v>
      </c>
      <c r="G36" s="163">
        <v>14382545.381010028</v>
      </c>
      <c r="H36" s="168">
        <v>15090359.693958344</v>
      </c>
      <c r="I36" s="172">
        <v>17291931.471324705</v>
      </c>
      <c r="J36" s="172">
        <v>19142058.050762225</v>
      </c>
    </row>
    <row r="37" spans="1:10" s="73" customFormat="1" x14ac:dyDescent="0.25">
      <c r="A37" s="161" t="s">
        <v>119</v>
      </c>
      <c r="B37" s="77">
        <v>5</v>
      </c>
      <c r="C37" s="76" t="s">
        <v>114</v>
      </c>
      <c r="D37" s="78" t="s">
        <v>204</v>
      </c>
      <c r="E37" s="78" t="str">
        <f t="shared" si="5"/>
        <v>TMVDZ Busetón eléctrico</v>
      </c>
      <c r="F37" s="162">
        <v>11798648.167990239</v>
      </c>
      <c r="G37" s="163">
        <v>12740061.910269275</v>
      </c>
      <c r="H37" s="168">
        <v>13372761.739080118</v>
      </c>
      <c r="I37" s="172">
        <v>15331598.088278357</v>
      </c>
      <c r="J37" s="172">
        <v>16980718.230574522</v>
      </c>
    </row>
    <row r="38" spans="1:10" s="73" customFormat="1" x14ac:dyDescent="0.25">
      <c r="A38" s="76"/>
      <c r="B38" s="77">
        <v>5</v>
      </c>
      <c r="C38" s="76" t="s">
        <v>58</v>
      </c>
      <c r="D38" s="78" t="s">
        <v>203</v>
      </c>
      <c r="E38" s="78" t="str">
        <f t="shared" si="5"/>
        <v>TKMZ Padrón eléctrico</v>
      </c>
      <c r="F38" s="171">
        <v>1255.9029926997287</v>
      </c>
      <c r="G38" s="172">
        <v>1404.3032312050852</v>
      </c>
      <c r="H38" s="168">
        <v>1389.8911891679199</v>
      </c>
      <c r="I38" s="172">
        <v>1624.8895920991179</v>
      </c>
      <c r="J38" s="238">
        <v>1598.47</v>
      </c>
    </row>
    <row r="39" spans="1:10" s="73" customFormat="1" x14ac:dyDescent="0.25">
      <c r="A39" s="76"/>
      <c r="B39" s="77">
        <v>5</v>
      </c>
      <c r="C39" s="76" t="s">
        <v>58</v>
      </c>
      <c r="D39" s="78" t="s">
        <v>204</v>
      </c>
      <c r="E39" s="78" t="str">
        <f>+CONCATENATE(C39,D39)</f>
        <v>TKMZ Busetón eléctrico</v>
      </c>
      <c r="F39" s="171">
        <v>1189.5229180876554</v>
      </c>
      <c r="G39" s="172">
        <v>1330.1629914136124</v>
      </c>
      <c r="H39" s="168">
        <v>1323.31878930319</v>
      </c>
      <c r="I39" s="172">
        <v>1547.4512654937243</v>
      </c>
      <c r="J39" s="238">
        <v>1519.83</v>
      </c>
    </row>
    <row r="40" spans="1:10" s="73" customFormat="1" x14ac:dyDescent="0.25">
      <c r="A40" s="76"/>
      <c r="B40" s="77">
        <v>5</v>
      </c>
      <c r="C40" s="76" t="s">
        <v>115</v>
      </c>
      <c r="D40" s="79"/>
      <c r="E40" s="78" t="str">
        <f>+CONCATENATE(C40,D40)</f>
        <v>TPASZ</v>
      </c>
      <c r="F40" s="162">
        <v>65.035838150289024</v>
      </c>
      <c r="G40" s="163">
        <v>68.69210019267824</v>
      </c>
      <c r="H40" s="163">
        <v>71.30240000000002</v>
      </c>
      <c r="I40" s="172">
        <v>80.659200000000027</v>
      </c>
      <c r="J40" s="172">
        <v>88.140800000000027</v>
      </c>
    </row>
    <row r="41" spans="1:10" s="73" customFormat="1" x14ac:dyDescent="0.25">
      <c r="A41"/>
      <c r="B41" s="147"/>
      <c r="C41"/>
      <c r="D41"/>
      <c r="E41"/>
      <c r="F41" s="148"/>
      <c r="G41" s="149"/>
      <c r="H41" s="115"/>
      <c r="I41" s="146"/>
      <c r="J41" s="146"/>
    </row>
    <row r="42" spans="1:10" s="193" customFormat="1" x14ac:dyDescent="0.25">
      <c r="A42" s="186" t="s">
        <v>120</v>
      </c>
      <c r="B42" s="188"/>
      <c r="C42" s="188"/>
      <c r="D42" s="188"/>
      <c r="E42" s="188"/>
      <c r="F42" s="188"/>
      <c r="G42" s="194"/>
      <c r="H42" s="188"/>
      <c r="I42" s="195"/>
      <c r="J42" s="195"/>
    </row>
    <row r="43" spans="1:10" s="73" customFormat="1" x14ac:dyDescent="0.25">
      <c r="A43" s="75" t="s">
        <v>105</v>
      </c>
      <c r="B43"/>
      <c r="C43"/>
      <c r="D43"/>
      <c r="E43"/>
      <c r="F43"/>
      <c r="G43" s="166"/>
      <c r="H43" s="115"/>
      <c r="I43" s="146"/>
      <c r="J43" s="146"/>
    </row>
    <row r="44" spans="1:10" s="73" customFormat="1" ht="38.25" x14ac:dyDescent="0.25">
      <c r="A44" s="156" t="s">
        <v>106</v>
      </c>
      <c r="B44" s="157" t="s">
        <v>107</v>
      </c>
      <c r="C44" s="156" t="s">
        <v>108</v>
      </c>
      <c r="D44" s="156" t="s">
        <v>81</v>
      </c>
      <c r="E44" s="156"/>
      <c r="F44" s="158">
        <v>2021</v>
      </c>
      <c r="G44" s="159">
        <f>+G35</f>
        <v>2022</v>
      </c>
      <c r="H44" s="159">
        <v>2023</v>
      </c>
      <c r="I44" s="159">
        <v>2024</v>
      </c>
      <c r="J44" s="160"/>
    </row>
    <row r="45" spans="1:10" s="73" customFormat="1" x14ac:dyDescent="0.25">
      <c r="A45" s="161" t="s">
        <v>105</v>
      </c>
      <c r="B45" s="170">
        <v>10</v>
      </c>
      <c r="C45" s="76" t="s">
        <v>110</v>
      </c>
      <c r="D45" s="78" t="s">
        <v>205</v>
      </c>
      <c r="E45" s="78" t="str">
        <f t="shared" ref="E45:E47" si="6">+CONCATENATE(C45,D45)</f>
        <v>TMVIZ Padrón - Gas Euro VI</v>
      </c>
      <c r="F45" s="162">
        <v>11280516.936416186</v>
      </c>
      <c r="G45" s="163">
        <v>11914698.444123317</v>
      </c>
      <c r="H45" s="172">
        <v>13478228.569364164</v>
      </c>
      <c r="I45" s="172">
        <v>14728411.001926783</v>
      </c>
      <c r="J45" s="146"/>
    </row>
    <row r="46" spans="1:10" s="73" customFormat="1" x14ac:dyDescent="0.25">
      <c r="A46" s="161" t="s">
        <v>121</v>
      </c>
      <c r="B46" s="170">
        <v>10</v>
      </c>
      <c r="C46" s="76" t="s">
        <v>110</v>
      </c>
      <c r="D46" s="78" t="s">
        <v>206</v>
      </c>
      <c r="E46" s="78" t="str">
        <f t="shared" si="6"/>
        <v>TMVIZ Busetón - Diesel Euro VI</v>
      </c>
      <c r="F46" s="162">
        <v>7984029.1491329484</v>
      </c>
      <c r="G46" s="163">
        <v>8432884.788631985</v>
      </c>
      <c r="H46" s="172">
        <v>9539506.9554913305</v>
      </c>
      <c r="I46" s="172">
        <v>10424350.53487476</v>
      </c>
      <c r="J46" s="146"/>
    </row>
    <row r="47" spans="1:10" s="73" customFormat="1" x14ac:dyDescent="0.25">
      <c r="A47" s="76"/>
      <c r="B47" s="170">
        <v>10</v>
      </c>
      <c r="C47" s="76" t="s">
        <v>111</v>
      </c>
      <c r="D47" s="79"/>
      <c r="E47" s="78" t="str">
        <f t="shared" si="6"/>
        <v>TMVAZ</v>
      </c>
      <c r="F47" s="162">
        <v>322389.53645435587</v>
      </c>
      <c r="G47" s="163">
        <v>348514.36617729318</v>
      </c>
      <c r="H47" s="172">
        <v>399845.37814403634</v>
      </c>
      <c r="I47" s="172">
        <v>443166.88047159911</v>
      </c>
      <c r="J47" s="146"/>
    </row>
    <row r="48" spans="1:10" s="73" customFormat="1" x14ac:dyDescent="0.25">
      <c r="A48" s="81"/>
      <c r="B48" s="80"/>
      <c r="C48" s="81"/>
      <c r="D48" s="81"/>
      <c r="E48" s="81"/>
      <c r="F48" s="164"/>
      <c r="G48" s="165"/>
      <c r="H48" s="115"/>
      <c r="I48" s="115"/>
      <c r="J48" s="146"/>
    </row>
    <row r="49" spans="1:10" s="73" customFormat="1" x14ac:dyDescent="0.25">
      <c r="A49" s="75" t="s">
        <v>112</v>
      </c>
      <c r="B49" s="74"/>
      <c r="C49" s="75"/>
      <c r="D49"/>
      <c r="E49"/>
      <c r="F49"/>
      <c r="G49" s="166"/>
      <c r="H49" s="115"/>
      <c r="I49" s="115"/>
      <c r="J49" s="146"/>
    </row>
    <row r="50" spans="1:10" s="73" customFormat="1" ht="38.25" x14ac:dyDescent="0.25">
      <c r="A50" s="156" t="s">
        <v>106</v>
      </c>
      <c r="B50" s="157" t="s">
        <v>107</v>
      </c>
      <c r="C50" s="156" t="s">
        <v>108</v>
      </c>
      <c r="D50" s="156" t="s">
        <v>81</v>
      </c>
      <c r="E50" s="156"/>
      <c r="F50" s="158">
        <v>2021</v>
      </c>
      <c r="G50" s="159">
        <f>+G44</f>
        <v>2022</v>
      </c>
      <c r="H50" s="159">
        <f>+H44</f>
        <v>2023</v>
      </c>
      <c r="I50" s="159">
        <f>+I44</f>
        <v>2024</v>
      </c>
      <c r="J50" s="160"/>
    </row>
    <row r="51" spans="1:10" s="73" customFormat="1" x14ac:dyDescent="0.25">
      <c r="A51" s="161" t="s">
        <v>112</v>
      </c>
      <c r="B51" s="170">
        <v>10</v>
      </c>
      <c r="C51" s="76" t="s">
        <v>114</v>
      </c>
      <c r="D51" s="78" t="s">
        <v>205</v>
      </c>
      <c r="E51" s="78" t="str">
        <f t="shared" ref="E51:E56" si="7">+CONCATENATE(C51,D51)</f>
        <v>TMVDZ Padrón - Gas Euro VI</v>
      </c>
      <c r="F51" s="162">
        <v>10687064.30460912</v>
      </c>
      <c r="G51" s="163">
        <v>11591438.822227057</v>
      </c>
      <c r="H51" s="172">
        <v>13325601.437666183</v>
      </c>
      <c r="I51" s="172">
        <v>14799411.731621083</v>
      </c>
      <c r="J51" s="146"/>
    </row>
    <row r="52" spans="1:10" s="73" customFormat="1" x14ac:dyDescent="0.25">
      <c r="A52" s="161" t="s">
        <v>122</v>
      </c>
      <c r="B52" s="170">
        <v>10</v>
      </c>
      <c r="C52" s="76" t="s">
        <v>114</v>
      </c>
      <c r="D52" s="78" t="s">
        <v>206</v>
      </c>
      <c r="E52" s="78" t="str">
        <f t="shared" si="7"/>
        <v>TMVDZ Busetón - Diesel Euro VI</v>
      </c>
      <c r="F52" s="162">
        <v>9789083.3178827967</v>
      </c>
      <c r="G52" s="163">
        <v>10618077.109249827</v>
      </c>
      <c r="H52" s="172">
        <v>12207045.531356744</v>
      </c>
      <c r="I52" s="172">
        <v>13557621.032510882</v>
      </c>
      <c r="J52" s="146"/>
    </row>
    <row r="53" spans="1:10" s="73" customFormat="1" x14ac:dyDescent="0.25">
      <c r="A53" s="76"/>
      <c r="B53" s="170">
        <v>10</v>
      </c>
      <c r="C53" s="76" t="s">
        <v>58</v>
      </c>
      <c r="D53" s="78" t="s">
        <v>205</v>
      </c>
      <c r="E53" s="78" t="str">
        <f t="shared" si="7"/>
        <v>TKMZ Padrón - Gas Euro VI</v>
      </c>
      <c r="F53" s="162">
        <v>2673.9354904811344</v>
      </c>
      <c r="G53" s="163">
        <v>2891.0309456379819</v>
      </c>
      <c r="H53" s="172">
        <v>3329.6095329368472</v>
      </c>
      <c r="I53" s="172">
        <v>3394.1693027746155</v>
      </c>
      <c r="J53" s="146"/>
    </row>
    <row r="54" spans="1:10" s="73" customFormat="1" x14ac:dyDescent="0.25">
      <c r="A54" s="76"/>
      <c r="B54" s="170">
        <v>10</v>
      </c>
      <c r="C54" s="76" t="s">
        <v>58</v>
      </c>
      <c r="D54" s="78" t="s">
        <v>206</v>
      </c>
      <c r="E54" s="78" t="str">
        <f t="shared" si="7"/>
        <v>TKMZ Busetón - Diesel Euro VI</v>
      </c>
      <c r="F54" s="162">
        <v>1748.9746603533599</v>
      </c>
      <c r="G54" s="163">
        <v>1943.0520699021329</v>
      </c>
      <c r="H54" s="172">
        <v>2115.8646393389904</v>
      </c>
      <c r="I54" s="172">
        <v>2079.654876677263</v>
      </c>
      <c r="J54" s="146"/>
    </row>
    <row r="55" spans="1:10" s="73" customFormat="1" x14ac:dyDescent="0.25">
      <c r="A55" s="76"/>
      <c r="B55" s="170">
        <v>10</v>
      </c>
      <c r="C55" s="76" t="s">
        <v>115</v>
      </c>
      <c r="D55" s="78"/>
      <c r="E55" s="78" t="str">
        <f t="shared" si="7"/>
        <v>TPASZ</v>
      </c>
      <c r="F55" s="162">
        <v>96.537572254335274</v>
      </c>
      <c r="G55" s="163">
        <v>101.96483622350677</v>
      </c>
      <c r="H55" s="172">
        <v>115.34537572254338</v>
      </c>
      <c r="I55" s="172">
        <v>126.04431599229289</v>
      </c>
      <c r="J55" s="146"/>
    </row>
    <row r="56" spans="1:10" s="73" customFormat="1" x14ac:dyDescent="0.25">
      <c r="A56" s="76"/>
      <c r="B56" s="170">
        <v>10</v>
      </c>
      <c r="C56" s="176" t="s">
        <v>123</v>
      </c>
      <c r="D56" s="79"/>
      <c r="E56" s="78" t="str">
        <f t="shared" si="7"/>
        <v>TMSPZ</v>
      </c>
      <c r="F56" s="162">
        <v>375939369.76647401</v>
      </c>
      <c r="G56" s="163">
        <v>397074376.04932564</v>
      </c>
      <c r="H56" s="172">
        <v>449181254.94566476</v>
      </c>
      <c r="I56" s="172">
        <v>490845373.57071292</v>
      </c>
      <c r="J56" s="146"/>
    </row>
    <row r="57" spans="1:10" s="73" customFormat="1" x14ac:dyDescent="0.25">
      <c r="A57"/>
      <c r="B57" s="147"/>
      <c r="C57"/>
      <c r="D57"/>
      <c r="E57"/>
      <c r="F57" s="148"/>
      <c r="G57" s="149"/>
      <c r="H57" s="115"/>
      <c r="I57" s="115"/>
      <c r="J57" s="146"/>
    </row>
    <row r="58" spans="1:10" s="73" customFormat="1" x14ac:dyDescent="0.25">
      <c r="A58" s="75" t="s">
        <v>105</v>
      </c>
      <c r="B58"/>
      <c r="C58"/>
      <c r="D58"/>
      <c r="E58"/>
      <c r="F58"/>
      <c r="G58" s="166"/>
      <c r="H58" s="115"/>
      <c r="I58" s="115"/>
      <c r="J58" s="146"/>
    </row>
    <row r="59" spans="1:10" s="73" customFormat="1" ht="38.25" x14ac:dyDescent="0.25">
      <c r="A59" s="156" t="s">
        <v>106</v>
      </c>
      <c r="B59" s="157" t="s">
        <v>107</v>
      </c>
      <c r="C59" s="156" t="s">
        <v>108</v>
      </c>
      <c r="D59" s="156" t="s">
        <v>81</v>
      </c>
      <c r="E59" s="156"/>
      <c r="F59" s="158">
        <v>2021</v>
      </c>
      <c r="G59" s="159">
        <f>+G50</f>
        <v>2022</v>
      </c>
      <c r="H59" s="159">
        <f>+H50</f>
        <v>2023</v>
      </c>
      <c r="I59" s="159">
        <f>+I50</f>
        <v>2024</v>
      </c>
      <c r="J59" s="160"/>
    </row>
    <row r="60" spans="1:10" s="73" customFormat="1" x14ac:dyDescent="0.25">
      <c r="A60" s="161" t="s">
        <v>105</v>
      </c>
      <c r="B60" s="170">
        <v>14</v>
      </c>
      <c r="C60" s="76" t="s">
        <v>110</v>
      </c>
      <c r="D60" s="78" t="s">
        <v>205</v>
      </c>
      <c r="E60" s="78" t="str">
        <f t="shared" ref="E60:E62" si="8">+CONCATENATE(C60,D60)</f>
        <v>TMVIZ Padrón - Gas Euro VI</v>
      </c>
      <c r="F60" s="162">
        <v>11407826.621965319</v>
      </c>
      <c r="G60" s="163">
        <v>12049165.376878614</v>
      </c>
      <c r="H60" s="172">
        <v>13630341.194219654</v>
      </c>
      <c r="I60" s="172">
        <v>14894632.938728325</v>
      </c>
      <c r="J60" s="146"/>
    </row>
    <row r="61" spans="1:10" s="73" customFormat="1" x14ac:dyDescent="0.25">
      <c r="A61" s="161" t="s">
        <v>124</v>
      </c>
      <c r="B61" s="170">
        <v>14</v>
      </c>
      <c r="C61" s="76" t="s">
        <v>110</v>
      </c>
      <c r="D61" s="78" t="s">
        <v>206</v>
      </c>
      <c r="E61" s="78" t="str">
        <f t="shared" si="8"/>
        <v>TMVIZ Busetón - Diesel Euro VI</v>
      </c>
      <c r="F61" s="162">
        <v>7646690.289017342</v>
      </c>
      <c r="G61" s="163">
        <v>8076581.0115606952</v>
      </c>
      <c r="H61" s="172">
        <v>9136446.5028901752</v>
      </c>
      <c r="I61" s="172">
        <v>9983903.9306358397</v>
      </c>
      <c r="J61" s="146"/>
    </row>
    <row r="62" spans="1:10" s="73" customFormat="1" x14ac:dyDescent="0.25">
      <c r="A62" s="76"/>
      <c r="B62" s="170">
        <v>14</v>
      </c>
      <c r="C62" s="76" t="s">
        <v>111</v>
      </c>
      <c r="D62" s="79"/>
      <c r="E62" s="78" t="str">
        <f t="shared" si="8"/>
        <v>TMVAZ</v>
      </c>
      <c r="F62" s="162">
        <v>683367.05013121094</v>
      </c>
      <c r="G62" s="163">
        <v>738743.68554962333</v>
      </c>
      <c r="H62" s="172">
        <v>847549.70516722812</v>
      </c>
      <c r="I62" s="172">
        <v>939378.01814050099</v>
      </c>
      <c r="J62" s="146"/>
    </row>
    <row r="63" spans="1:10" s="73" customFormat="1" x14ac:dyDescent="0.25">
      <c r="A63" s="81"/>
      <c r="B63" s="80"/>
      <c r="C63" s="81"/>
      <c r="D63" s="81"/>
      <c r="E63" s="81"/>
      <c r="F63" s="164"/>
      <c r="G63" s="165"/>
      <c r="H63" s="115"/>
      <c r="I63" s="115"/>
      <c r="J63" s="146"/>
    </row>
    <row r="64" spans="1:10" s="73" customFormat="1" x14ac:dyDescent="0.25">
      <c r="A64" s="75" t="s">
        <v>112</v>
      </c>
      <c r="B64" s="74"/>
      <c r="C64" s="75"/>
      <c r="D64"/>
      <c r="E64"/>
      <c r="F64"/>
      <c r="G64" s="166"/>
      <c r="H64" s="115"/>
      <c r="I64" s="115"/>
      <c r="J64" s="146"/>
    </row>
    <row r="65" spans="1:10" s="73" customFormat="1" ht="38.25" x14ac:dyDescent="0.25">
      <c r="A65" s="156" t="s">
        <v>106</v>
      </c>
      <c r="B65" s="157" t="s">
        <v>107</v>
      </c>
      <c r="C65" s="156" t="s">
        <v>108</v>
      </c>
      <c r="D65" s="156" t="s">
        <v>81</v>
      </c>
      <c r="E65" s="156"/>
      <c r="F65" s="158">
        <v>2021</v>
      </c>
      <c r="G65" s="159">
        <f>+G59</f>
        <v>2022</v>
      </c>
      <c r="H65" s="159">
        <f>+H59</f>
        <v>2023</v>
      </c>
      <c r="I65" s="159">
        <f>+I59</f>
        <v>2024</v>
      </c>
      <c r="J65" s="160"/>
    </row>
    <row r="66" spans="1:10" s="73" customFormat="1" x14ac:dyDescent="0.25">
      <c r="A66" s="161" t="s">
        <v>112</v>
      </c>
      <c r="B66" s="170">
        <v>14</v>
      </c>
      <c r="C66" s="76" t="s">
        <v>114</v>
      </c>
      <c r="D66" s="78" t="s">
        <v>205</v>
      </c>
      <c r="E66" s="78" t="str">
        <f t="shared" ref="E66:E71" si="9">+CONCATENATE(C66,D66)</f>
        <v>TMVDZ Padrón - Gas Euro VI</v>
      </c>
      <c r="F66" s="162">
        <v>12809470.529097438</v>
      </c>
      <c r="G66" s="163">
        <v>13893450.039326219</v>
      </c>
      <c r="H66" s="172">
        <v>15972010.089306427</v>
      </c>
      <c r="I66" s="172">
        <v>17738512.93684274</v>
      </c>
      <c r="J66" s="146"/>
    </row>
    <row r="67" spans="1:10" s="73" customFormat="1" x14ac:dyDescent="0.25">
      <c r="A67" s="161" t="s">
        <v>125</v>
      </c>
      <c r="B67" s="170">
        <v>14</v>
      </c>
      <c r="C67" s="76" t="s">
        <v>114</v>
      </c>
      <c r="D67" s="78" t="s">
        <v>206</v>
      </c>
      <c r="E67" s="78" t="str">
        <f t="shared" si="9"/>
        <v>TMVDZ Busetón - Diesel Euro VI</v>
      </c>
      <c r="F67" s="162">
        <v>12145488.923746252</v>
      </c>
      <c r="G67" s="163">
        <v>13174036.192570634</v>
      </c>
      <c r="H67" s="172">
        <v>15145497.436099628</v>
      </c>
      <c r="I67" s="172">
        <v>16821180.363425899</v>
      </c>
      <c r="J67" s="146"/>
    </row>
    <row r="68" spans="1:10" s="73" customFormat="1" x14ac:dyDescent="0.25">
      <c r="A68" s="76"/>
      <c r="B68" s="170">
        <v>14</v>
      </c>
      <c r="C68" s="76" t="s">
        <v>58</v>
      </c>
      <c r="D68" s="78" t="s">
        <v>205</v>
      </c>
      <c r="E68" s="78" t="str">
        <f t="shared" si="9"/>
        <v>TKMZ Padrón - Gas Euro VI</v>
      </c>
      <c r="F68" s="162">
        <v>2584.4181542499819</v>
      </c>
      <c r="G68" s="163">
        <v>2794.2457426528581</v>
      </c>
      <c r="H68" s="172">
        <v>3218.1417069031199</v>
      </c>
      <c r="I68" s="172">
        <v>3280.5401610905496</v>
      </c>
      <c r="J68" s="146"/>
    </row>
    <row r="69" spans="1:10" s="73" customFormat="1" x14ac:dyDescent="0.25">
      <c r="A69" s="76"/>
      <c r="B69" s="170">
        <v>14</v>
      </c>
      <c r="C69" s="76" t="s">
        <v>58</v>
      </c>
      <c r="D69" s="78" t="s">
        <v>206</v>
      </c>
      <c r="E69" s="78" t="str">
        <f t="shared" si="9"/>
        <v>TKMZ Busetón - Diesel Euro VI</v>
      </c>
      <c r="F69" s="162">
        <v>1882.0083712206633</v>
      </c>
      <c r="G69" s="163">
        <v>2090.8480518149013</v>
      </c>
      <c r="H69" s="172">
        <v>2276.8054071184984</v>
      </c>
      <c r="I69" s="172">
        <v>2237.8413912330334</v>
      </c>
      <c r="J69" s="146"/>
    </row>
    <row r="70" spans="1:10" s="73" customFormat="1" x14ac:dyDescent="0.25">
      <c r="A70" s="76"/>
      <c r="B70" s="170">
        <v>14</v>
      </c>
      <c r="C70" s="76" t="s">
        <v>115</v>
      </c>
      <c r="D70" s="78"/>
      <c r="E70" s="78" t="str">
        <f t="shared" si="9"/>
        <v>TPASZ</v>
      </c>
      <c r="F70" s="162">
        <v>106.69942196531792</v>
      </c>
      <c r="G70" s="163">
        <v>112.69797687861272</v>
      </c>
      <c r="H70" s="172">
        <v>127.48699421965318</v>
      </c>
      <c r="I70" s="172">
        <v>139.3121387283237</v>
      </c>
      <c r="J70" s="146"/>
    </row>
    <row r="71" spans="1:10" s="73" customFormat="1" x14ac:dyDescent="0.25">
      <c r="A71" s="76"/>
      <c r="B71" s="170">
        <v>14</v>
      </c>
      <c r="C71" s="76" t="s">
        <v>123</v>
      </c>
      <c r="D71" s="79"/>
      <c r="E71" s="78" t="str">
        <f t="shared" si="9"/>
        <v>TMSPZ</v>
      </c>
      <c r="F71" s="162">
        <v>283638685.22774571</v>
      </c>
      <c r="G71" s="163">
        <v>299584621.93044323</v>
      </c>
      <c r="H71" s="172">
        <v>338898212.92427754</v>
      </c>
      <c r="I71" s="172">
        <v>370332951.55067444</v>
      </c>
      <c r="J71" s="146"/>
    </row>
    <row r="72" spans="1:10" s="73" customFormat="1" x14ac:dyDescent="0.25">
      <c r="A72" s="75" t="s">
        <v>105</v>
      </c>
      <c r="B72"/>
      <c r="C72"/>
      <c r="D72"/>
      <c r="E72"/>
      <c r="F72"/>
      <c r="G72" s="166"/>
      <c r="H72" s="115"/>
      <c r="I72" s="115"/>
      <c r="J72" s="146"/>
    </row>
    <row r="73" spans="1:10" s="73" customFormat="1" ht="38.25" x14ac:dyDescent="0.25">
      <c r="A73" s="156" t="s">
        <v>106</v>
      </c>
      <c r="B73" s="157" t="s">
        <v>107</v>
      </c>
      <c r="C73" s="156" t="s">
        <v>108</v>
      </c>
      <c r="D73" s="156" t="s">
        <v>81</v>
      </c>
      <c r="E73" s="156"/>
      <c r="F73" s="158">
        <v>2021</v>
      </c>
      <c r="G73" s="159">
        <f>+G65</f>
        <v>2022</v>
      </c>
      <c r="H73" s="159">
        <f>+H65</f>
        <v>2023</v>
      </c>
      <c r="I73" s="159">
        <f>+I65</f>
        <v>2024</v>
      </c>
      <c r="J73" s="160"/>
    </row>
    <row r="74" spans="1:10" s="73" customFormat="1" x14ac:dyDescent="0.25">
      <c r="A74" s="173" t="s">
        <v>105</v>
      </c>
      <c r="B74" s="170">
        <v>16</v>
      </c>
      <c r="C74" s="76" t="s">
        <v>110</v>
      </c>
      <c r="D74" s="78" t="s">
        <v>205</v>
      </c>
      <c r="E74" s="78" t="str">
        <f t="shared" ref="E74:E76" si="10">+CONCATENATE(C74,D74)</f>
        <v>TMVIZ Padrón - Gas Euro VI</v>
      </c>
      <c r="F74" s="162">
        <v>11280516.936416186</v>
      </c>
      <c r="G74" s="163">
        <v>11914698.444123317</v>
      </c>
      <c r="H74" s="172">
        <v>13478228.569364164</v>
      </c>
      <c r="I74" s="172">
        <v>14728411.001926783</v>
      </c>
      <c r="J74" s="146"/>
    </row>
    <row r="75" spans="1:10" s="73" customFormat="1" x14ac:dyDescent="0.25">
      <c r="A75" s="174" t="s">
        <v>126</v>
      </c>
      <c r="B75" s="170">
        <v>16</v>
      </c>
      <c r="C75" s="76" t="s">
        <v>110</v>
      </c>
      <c r="D75" s="78" t="s">
        <v>206</v>
      </c>
      <c r="E75" s="78" t="str">
        <f t="shared" si="10"/>
        <v>TMVIZ Busetón - Diesel Euro VI</v>
      </c>
      <c r="F75" s="162">
        <v>7895445.2566473996</v>
      </c>
      <c r="G75" s="163">
        <v>8339320.7815992301</v>
      </c>
      <c r="H75" s="172">
        <v>9433664.8245664742</v>
      </c>
      <c r="I75" s="172">
        <v>10308690.943737958</v>
      </c>
      <c r="J75" s="146"/>
    </row>
    <row r="76" spans="1:10" s="73" customFormat="1" x14ac:dyDescent="0.25">
      <c r="A76" s="76"/>
      <c r="B76" s="170">
        <v>16</v>
      </c>
      <c r="C76" s="76" t="s">
        <v>111</v>
      </c>
      <c r="D76" s="79"/>
      <c r="E76" s="78" t="str">
        <f t="shared" si="10"/>
        <v>TMVAZ</v>
      </c>
      <c r="F76" s="162">
        <v>293985.2534202289</v>
      </c>
      <c r="G76" s="163">
        <v>317808.34262816736</v>
      </c>
      <c r="H76" s="172">
        <v>364616.81143682025</v>
      </c>
      <c r="I76" s="172">
        <v>404121.45225234726</v>
      </c>
      <c r="J76" s="146"/>
    </row>
    <row r="77" spans="1:10" s="73" customFormat="1" x14ac:dyDescent="0.25">
      <c r="A77" s="81"/>
      <c r="B77" s="80"/>
      <c r="C77" s="81"/>
      <c r="D77" s="81"/>
      <c r="E77" s="81"/>
      <c r="F77" s="164"/>
      <c r="G77" s="165"/>
      <c r="H77" s="165"/>
      <c r="I77" s="165"/>
      <c r="J77" s="146"/>
    </row>
    <row r="78" spans="1:10" s="73" customFormat="1" x14ac:dyDescent="0.25">
      <c r="A78" s="75" t="s">
        <v>112</v>
      </c>
      <c r="B78" s="74"/>
      <c r="C78" s="75" t="s">
        <v>112</v>
      </c>
      <c r="D78"/>
      <c r="E78"/>
      <c r="F78"/>
      <c r="G78" s="166"/>
      <c r="H78" s="166"/>
      <c r="I78" s="166"/>
      <c r="J78" s="146"/>
    </row>
    <row r="79" spans="1:10" s="73" customFormat="1" ht="38.25" x14ac:dyDescent="0.25">
      <c r="A79" s="156" t="s">
        <v>106</v>
      </c>
      <c r="B79" s="157" t="s">
        <v>107</v>
      </c>
      <c r="C79" s="156" t="s">
        <v>108</v>
      </c>
      <c r="D79" s="156" t="s">
        <v>81</v>
      </c>
      <c r="E79" s="156"/>
      <c r="F79" s="158">
        <v>2021</v>
      </c>
      <c r="G79" s="159">
        <f>+G73</f>
        <v>2022</v>
      </c>
      <c r="H79" s="159">
        <f>+H73</f>
        <v>2023</v>
      </c>
      <c r="I79" s="159">
        <f>+I73</f>
        <v>2024</v>
      </c>
      <c r="J79" s="160"/>
    </row>
    <row r="80" spans="1:10" s="73" customFormat="1" x14ac:dyDescent="0.25">
      <c r="A80" s="175" t="s">
        <v>112</v>
      </c>
      <c r="B80" s="170">
        <v>16</v>
      </c>
      <c r="C80" s="76" t="s">
        <v>114</v>
      </c>
      <c r="D80" s="78" t="s">
        <v>205</v>
      </c>
      <c r="E80" s="78" t="str">
        <f t="shared" ref="E80:E85" si="11">+CONCATENATE(C80,D80)</f>
        <v>TMVDZ Padrón - Gas Euro VI</v>
      </c>
      <c r="F80" s="162">
        <v>10769129.37348914</v>
      </c>
      <c r="G80" s="163">
        <v>11680448.507043339</v>
      </c>
      <c r="H80" s="172">
        <v>13427927.611504039</v>
      </c>
      <c r="I80" s="172">
        <v>14913055.170878341</v>
      </c>
      <c r="J80" s="146"/>
    </row>
    <row r="81" spans="1:10" s="73" customFormat="1" x14ac:dyDescent="0.25">
      <c r="A81" s="175" t="s">
        <v>127</v>
      </c>
      <c r="B81" s="170">
        <v>16</v>
      </c>
      <c r="C81" s="76" t="s">
        <v>114</v>
      </c>
      <c r="D81" s="78" t="s">
        <v>206</v>
      </c>
      <c r="E81" s="78" t="str">
        <f t="shared" si="11"/>
        <v>TMVDZ Busetón - Diesel Euro VI</v>
      </c>
      <c r="F81" s="162">
        <v>9857761.9027091656</v>
      </c>
      <c r="G81" s="163">
        <v>10692571.777009817</v>
      </c>
      <c r="H81" s="172">
        <v>12292688.138001343</v>
      </c>
      <c r="I81" s="172">
        <v>13652739.052849323</v>
      </c>
      <c r="J81" s="146"/>
    </row>
    <row r="82" spans="1:10" s="73" customFormat="1" x14ac:dyDescent="0.25">
      <c r="A82" s="176"/>
      <c r="B82" s="170">
        <v>16</v>
      </c>
      <c r="C82" s="76" t="s">
        <v>58</v>
      </c>
      <c r="D82" s="78" t="s">
        <v>205</v>
      </c>
      <c r="E82" s="78" t="str">
        <f t="shared" si="11"/>
        <v>TKMZ Padrón - Gas Euro VI</v>
      </c>
      <c r="F82" s="162">
        <v>2729.7521824840883</v>
      </c>
      <c r="G82" s="163">
        <v>2951.3793663228234</v>
      </c>
      <c r="H82" s="172">
        <v>3399.1130009343469</v>
      </c>
      <c r="I82" s="172">
        <v>3465.0204146482092</v>
      </c>
      <c r="J82" s="146"/>
    </row>
    <row r="83" spans="1:10" s="73" customFormat="1" x14ac:dyDescent="0.25">
      <c r="A83" s="76"/>
      <c r="B83" s="170">
        <v>16</v>
      </c>
      <c r="C83" s="76" t="s">
        <v>58</v>
      </c>
      <c r="D83" s="78" t="s">
        <v>206</v>
      </c>
      <c r="E83" s="78" t="str">
        <f t="shared" si="11"/>
        <v>TKMZ Busetón - Diesel Euro VI</v>
      </c>
      <c r="F83" s="162">
        <v>1773.1626077837786</v>
      </c>
      <c r="G83" s="163">
        <v>1969.9240666135452</v>
      </c>
      <c r="H83" s="172">
        <v>2145.1265971170828</v>
      </c>
      <c r="I83" s="172">
        <v>2108.4160611419488</v>
      </c>
      <c r="J83" s="146"/>
    </row>
    <row r="84" spans="1:10" x14ac:dyDescent="0.25">
      <c r="A84" s="76"/>
      <c r="B84" s="170">
        <v>16</v>
      </c>
      <c r="C84" s="76" t="s">
        <v>115</v>
      </c>
      <c r="D84" s="78"/>
      <c r="E84" s="78" t="str">
        <f t="shared" si="11"/>
        <v>TPASZ</v>
      </c>
      <c r="F84" s="162">
        <v>73.16531791907515</v>
      </c>
      <c r="G84" s="163">
        <v>77.278612716763007</v>
      </c>
      <c r="H84" s="172">
        <v>87.419653179190746</v>
      </c>
      <c r="I84" s="172">
        <v>95.528323699421961</v>
      </c>
      <c r="J84" s="146"/>
    </row>
    <row r="85" spans="1:10" x14ac:dyDescent="0.25">
      <c r="A85" s="76"/>
      <c r="B85" s="170">
        <v>16</v>
      </c>
      <c r="C85" s="76" t="s">
        <v>123</v>
      </c>
      <c r="D85" s="79"/>
      <c r="E85" s="78" t="str">
        <f t="shared" si="11"/>
        <v>TMSPZ</v>
      </c>
      <c r="F85" s="162">
        <v>401712793.9907515</v>
      </c>
      <c r="G85" s="163">
        <v>424296761.26763016</v>
      </c>
      <c r="H85" s="172">
        <v>479975952.09190762</v>
      </c>
      <c r="I85" s="172">
        <v>524496454.19421977</v>
      </c>
      <c r="J85" s="146"/>
    </row>
    <row r="86" spans="1:10" x14ac:dyDescent="0.25">
      <c r="B86" s="147"/>
      <c r="F86" s="148"/>
      <c r="G86" s="149"/>
      <c r="H86" s="115"/>
      <c r="I86" s="115"/>
      <c r="J86" s="146"/>
    </row>
    <row r="87" spans="1:10" x14ac:dyDescent="0.25">
      <c r="B87" s="147"/>
      <c r="F87" s="177"/>
      <c r="G87" s="149"/>
      <c r="H87" s="115"/>
      <c r="I87" s="146"/>
      <c r="J87" s="146"/>
    </row>
    <row r="88" spans="1:10" x14ac:dyDescent="0.25">
      <c r="B88" s="147"/>
      <c r="F88" s="148"/>
      <c r="G88" s="149"/>
      <c r="H88" s="115"/>
      <c r="I88" s="146"/>
      <c r="J88" s="146"/>
    </row>
    <row r="89" spans="1:10" s="188" customFormat="1" x14ac:dyDescent="0.25">
      <c r="A89" s="186" t="s">
        <v>190</v>
      </c>
      <c r="G89" s="194"/>
      <c r="I89" s="195"/>
      <c r="J89" s="195"/>
    </row>
    <row r="90" spans="1:10" ht="38.25" x14ac:dyDescent="0.25">
      <c r="A90" s="156" t="s">
        <v>106</v>
      </c>
      <c r="B90" s="157" t="s">
        <v>107</v>
      </c>
      <c r="C90" s="156" t="s">
        <v>108</v>
      </c>
      <c r="D90" s="156" t="s">
        <v>81</v>
      </c>
      <c r="E90" s="156"/>
      <c r="F90" s="158">
        <v>2021</v>
      </c>
      <c r="G90" s="159">
        <f>+G79</f>
        <v>2022</v>
      </c>
      <c r="H90" s="159">
        <f>+H79</f>
        <v>2023</v>
      </c>
      <c r="I90" s="159">
        <v>2023</v>
      </c>
      <c r="J90" s="159">
        <v>2024</v>
      </c>
    </row>
    <row r="91" spans="1:10" x14ac:dyDescent="0.25">
      <c r="A91" s="178" t="s">
        <v>105</v>
      </c>
      <c r="B91" s="170">
        <v>6</v>
      </c>
      <c r="C91" s="76" t="s">
        <v>110</v>
      </c>
      <c r="D91" s="78" t="s">
        <v>203</v>
      </c>
      <c r="E91" s="78" t="str">
        <f t="shared" ref="E91:E94" si="12">+CONCATENATE(C91,D91)</f>
        <v>TMVIZ Padrón eléctrico</v>
      </c>
      <c r="F91" s="162">
        <v>15290329.648894941</v>
      </c>
      <c r="G91" s="172">
        <v>16149939.573221326</v>
      </c>
      <c r="H91" s="172">
        <v>18269247.683449276</v>
      </c>
      <c r="I91" s="172">
        <v>18269247.683449276</v>
      </c>
      <c r="J91" s="172">
        <v>19963824.414541252</v>
      </c>
    </row>
    <row r="92" spans="1:10" x14ac:dyDescent="0.25">
      <c r="A92" s="176" t="s">
        <v>191</v>
      </c>
      <c r="B92" s="170">
        <v>6</v>
      </c>
      <c r="C92" s="76" t="s">
        <v>110</v>
      </c>
      <c r="D92" s="78" t="s">
        <v>204</v>
      </c>
      <c r="E92" s="78" t="str">
        <f t="shared" si="12"/>
        <v>TMVIZ Busetón eléctrico</v>
      </c>
      <c r="F92" s="162">
        <v>11711611.023045421</v>
      </c>
      <c r="G92" s="172">
        <v>12370028.290457815</v>
      </c>
      <c r="H92" s="172">
        <v>13993309.985157512</v>
      </c>
      <c r="I92" s="172">
        <v>13993309.985157512</v>
      </c>
      <c r="J92" s="172">
        <v>15291269.151439281</v>
      </c>
    </row>
    <row r="93" spans="1:10" x14ac:dyDescent="0.25">
      <c r="A93" s="76"/>
      <c r="B93" s="170">
        <v>6</v>
      </c>
      <c r="C93" s="76" t="s">
        <v>111</v>
      </c>
      <c r="D93" s="78"/>
      <c r="E93" s="78" t="str">
        <f t="shared" si="12"/>
        <v>TMVAZ</v>
      </c>
      <c r="F93" s="162">
        <v>269998</v>
      </c>
      <c r="G93" s="172">
        <v>290646.72902493505</v>
      </c>
      <c r="H93" s="172">
        <v>332597.50904435117</v>
      </c>
      <c r="I93" s="172">
        <v>332597.50904435117</v>
      </c>
      <c r="J93" s="172">
        <v>367680.69459918997</v>
      </c>
    </row>
    <row r="94" spans="1:10" x14ac:dyDescent="0.25">
      <c r="A94" s="76"/>
      <c r="B94" s="170">
        <v>6</v>
      </c>
      <c r="C94" s="76" t="s">
        <v>123</v>
      </c>
      <c r="D94" s="79"/>
      <c r="E94" s="78" t="str">
        <f t="shared" si="12"/>
        <v>TMSPZ</v>
      </c>
      <c r="F94" s="162">
        <v>661000000</v>
      </c>
      <c r="G94" s="172">
        <v>698160883.57982552</v>
      </c>
      <c r="H94" s="172">
        <v>789778441.41069388</v>
      </c>
      <c r="I94" s="172">
        <v>789778441.41069388</v>
      </c>
      <c r="J94" s="172">
        <v>863034888.1304512</v>
      </c>
    </row>
    <row r="95" spans="1:10" x14ac:dyDescent="0.25">
      <c r="A95" s="81"/>
      <c r="B95" s="80"/>
      <c r="C95" s="81"/>
      <c r="D95" s="81"/>
      <c r="E95" s="81"/>
      <c r="F95" s="164"/>
      <c r="G95" s="165"/>
      <c r="H95" s="115"/>
      <c r="I95" s="146"/>
      <c r="J95" s="146"/>
    </row>
    <row r="96" spans="1:10" x14ac:dyDescent="0.25">
      <c r="A96" s="75" t="s">
        <v>112</v>
      </c>
      <c r="B96" s="74"/>
      <c r="C96" s="75"/>
      <c r="G96" s="166"/>
      <c r="H96" s="115"/>
      <c r="I96" s="146"/>
      <c r="J96" s="146"/>
    </row>
    <row r="97" spans="1:10" ht="38.25" x14ac:dyDescent="0.25">
      <c r="A97" s="156" t="s">
        <v>106</v>
      </c>
      <c r="B97" s="157" t="s">
        <v>107</v>
      </c>
      <c r="C97" s="156" t="s">
        <v>108</v>
      </c>
      <c r="D97" s="156" t="s">
        <v>81</v>
      </c>
      <c r="E97" s="156"/>
      <c r="F97" s="158">
        <v>2021</v>
      </c>
      <c r="G97" s="159">
        <f>+G90</f>
        <v>2022</v>
      </c>
      <c r="H97" s="167">
        <v>44743</v>
      </c>
      <c r="I97" s="159">
        <v>2023</v>
      </c>
      <c r="J97" s="159">
        <v>2024</v>
      </c>
    </row>
    <row r="98" spans="1:10" x14ac:dyDescent="0.25">
      <c r="A98" s="161" t="s">
        <v>112</v>
      </c>
      <c r="B98" s="170">
        <v>6</v>
      </c>
      <c r="C98" s="76" t="s">
        <v>114</v>
      </c>
      <c r="D98" s="78" t="s">
        <v>203</v>
      </c>
      <c r="E98" s="78" t="str">
        <f t="shared" ref="E98:E102" si="13">+CONCATENATE(C98,D98)</f>
        <v>TMVDZ Padrón eléctrico</v>
      </c>
      <c r="F98" s="162">
        <v>15365659</v>
      </c>
      <c r="G98" s="172">
        <v>16605349.029011423</v>
      </c>
      <c r="H98" s="168">
        <v>16605349.029011423</v>
      </c>
      <c r="I98" s="168">
        <v>19047249.079104781</v>
      </c>
      <c r="J98" s="168">
        <v>21106678.898851842</v>
      </c>
    </row>
    <row r="99" spans="1:10" x14ac:dyDescent="0.25">
      <c r="A99" s="176" t="s">
        <v>192</v>
      </c>
      <c r="B99" s="170">
        <v>6</v>
      </c>
      <c r="C99" s="76" t="s">
        <v>114</v>
      </c>
      <c r="D99" s="78" t="s">
        <v>204</v>
      </c>
      <c r="E99" s="78" t="str">
        <f t="shared" si="13"/>
        <v>TMVDZ Busetón eléctrico</v>
      </c>
      <c r="F99" s="162">
        <v>14030851</v>
      </c>
      <c r="G99" s="172">
        <v>15173642.805316558</v>
      </c>
      <c r="H99" s="168">
        <v>15173642.805316558</v>
      </c>
      <c r="I99" s="168">
        <v>17412556.286351301</v>
      </c>
      <c r="J99" s="168">
        <v>19303654.330390837</v>
      </c>
    </row>
    <row r="100" spans="1:10" x14ac:dyDescent="0.25">
      <c r="A100" s="76"/>
      <c r="B100" s="170">
        <v>6</v>
      </c>
      <c r="C100" s="76" t="s">
        <v>58</v>
      </c>
      <c r="D100" s="78" t="s">
        <v>203</v>
      </c>
      <c r="E100" s="78" t="str">
        <f t="shared" si="13"/>
        <v>TKMZ Padrón eléctrico</v>
      </c>
      <c r="F100" s="162">
        <v>1391</v>
      </c>
      <c r="G100" s="172">
        <v>1554.1027304730596</v>
      </c>
      <c r="H100" s="168">
        <v>1470.03</v>
      </c>
      <c r="I100" s="168">
        <v>1715.1420418065336</v>
      </c>
      <c r="J100" s="168">
        <v>1686.44</v>
      </c>
    </row>
    <row r="101" spans="1:10" x14ac:dyDescent="0.25">
      <c r="A101" s="76"/>
      <c r="B101" s="170">
        <v>6</v>
      </c>
      <c r="C101" s="76" t="s">
        <v>58</v>
      </c>
      <c r="D101" s="78" t="s">
        <v>204</v>
      </c>
      <c r="E101" s="78" t="str">
        <f t="shared" si="13"/>
        <v>TKMZ Busetón eléctrico</v>
      </c>
      <c r="F101" s="162">
        <v>1156</v>
      </c>
      <c r="G101" s="172">
        <v>1293.15273335285</v>
      </c>
      <c r="H101" s="168">
        <v>1229.92</v>
      </c>
      <c r="I101" s="168">
        <v>1437.1223128473237</v>
      </c>
      <c r="J101" s="168">
        <v>1416.13</v>
      </c>
    </row>
    <row r="102" spans="1:10" x14ac:dyDescent="0.25">
      <c r="A102" s="76"/>
      <c r="B102" s="170">
        <v>6</v>
      </c>
      <c r="C102" s="76" t="s">
        <v>115</v>
      </c>
      <c r="D102" s="78"/>
      <c r="E102" s="78" t="str">
        <f t="shared" si="13"/>
        <v>TPASZ</v>
      </c>
      <c r="F102" s="162">
        <v>165</v>
      </c>
      <c r="G102" s="172">
        <v>174.27616609783846</v>
      </c>
      <c r="H102" s="172">
        <v>174.27616609783846</v>
      </c>
      <c r="I102" s="172">
        <v>197.14590443686006</v>
      </c>
      <c r="J102" s="172">
        <v>215.43230944254833</v>
      </c>
    </row>
    <row r="103" spans="1:10" x14ac:dyDescent="0.25">
      <c r="B103" s="147"/>
      <c r="F103" s="148"/>
      <c r="G103" s="179"/>
      <c r="H103" s="115"/>
      <c r="I103" s="146"/>
      <c r="J103" s="146"/>
    </row>
    <row r="104" spans="1:10" x14ac:dyDescent="0.25">
      <c r="A104" s="75" t="s">
        <v>193</v>
      </c>
      <c r="G104" s="166"/>
      <c r="H104" s="115"/>
      <c r="I104" s="146"/>
      <c r="J104" s="146"/>
    </row>
    <row r="105" spans="1:10" ht="38.25" x14ac:dyDescent="0.25">
      <c r="A105" s="156" t="s">
        <v>106</v>
      </c>
      <c r="B105" s="157" t="s">
        <v>107</v>
      </c>
      <c r="C105" s="156" t="s">
        <v>108</v>
      </c>
      <c r="D105" s="156" t="s">
        <v>81</v>
      </c>
      <c r="E105" s="156"/>
      <c r="F105" s="158">
        <v>2021</v>
      </c>
      <c r="G105" s="159">
        <f>+G97</f>
        <v>2022</v>
      </c>
      <c r="H105" s="159">
        <v>2023</v>
      </c>
      <c r="I105" s="159">
        <v>2023</v>
      </c>
      <c r="J105" s="159">
        <v>2024</v>
      </c>
    </row>
    <row r="106" spans="1:10" x14ac:dyDescent="0.25">
      <c r="A106" s="178" t="s">
        <v>105</v>
      </c>
      <c r="B106" s="170">
        <v>7</v>
      </c>
      <c r="C106" s="76" t="s">
        <v>110</v>
      </c>
      <c r="D106" s="78" t="s">
        <v>203</v>
      </c>
      <c r="E106" s="78" t="str">
        <f t="shared" ref="E106:E109" si="14">+CONCATENATE(C106,D106)</f>
        <v>TMVIZ Padrón eléctrico</v>
      </c>
      <c r="F106" s="162">
        <v>18175581.325188663</v>
      </c>
      <c r="G106" s="172">
        <v>19197397.757293031</v>
      </c>
      <c r="H106" s="172">
        <v>21716614.660727408</v>
      </c>
      <c r="I106" s="172">
        <v>21716614.660727408</v>
      </c>
      <c r="J106" s="172">
        <v>23730954.305128768</v>
      </c>
    </row>
    <row r="107" spans="1:10" x14ac:dyDescent="0.25">
      <c r="A107" s="176" t="s">
        <v>194</v>
      </c>
      <c r="B107" s="170">
        <v>7</v>
      </c>
      <c r="C107" s="76" t="s">
        <v>110</v>
      </c>
      <c r="D107" s="78" t="s">
        <v>204</v>
      </c>
      <c r="E107" s="78" t="str">
        <f t="shared" si="14"/>
        <v>TMVIZ Busetón eléctrico</v>
      </c>
      <c r="F107" s="162">
        <v>13336940.056713635</v>
      </c>
      <c r="G107" s="172">
        <v>14086732.003398428</v>
      </c>
      <c r="H107" s="172">
        <v>15935291.57515756</v>
      </c>
      <c r="I107" s="172">
        <v>15935291.57515756</v>
      </c>
      <c r="J107" s="172">
        <v>17413380.589785758</v>
      </c>
    </row>
    <row r="108" spans="1:10" x14ac:dyDescent="0.25">
      <c r="A108" s="76"/>
      <c r="B108" s="170">
        <v>7</v>
      </c>
      <c r="C108" s="76" t="s">
        <v>111</v>
      </c>
      <c r="D108" s="78"/>
      <c r="E108" s="78" t="str">
        <f t="shared" si="14"/>
        <v>TMVAZ</v>
      </c>
      <c r="F108" s="162">
        <v>528092</v>
      </c>
      <c r="G108" s="172">
        <v>568479.07178659108</v>
      </c>
      <c r="H108" s="172">
        <v>650531.05484577478</v>
      </c>
      <c r="I108" s="172">
        <v>650531.05484577478</v>
      </c>
      <c r="J108" s="172">
        <v>719150.63582795218</v>
      </c>
    </row>
    <row r="109" spans="1:10" x14ac:dyDescent="0.25">
      <c r="A109" s="76"/>
      <c r="B109" s="170">
        <v>7</v>
      </c>
      <c r="C109" s="76" t="s">
        <v>123</v>
      </c>
      <c r="D109" s="79"/>
      <c r="E109" s="78" t="str">
        <f t="shared" si="14"/>
        <v>TMSPZ</v>
      </c>
      <c r="F109" s="162">
        <v>609924399</v>
      </c>
      <c r="G109" s="172">
        <v>644213853.74089873</v>
      </c>
      <c r="H109" s="172">
        <v>728752104.7209897</v>
      </c>
      <c r="I109" s="172">
        <v>728752104.7209897</v>
      </c>
      <c r="J109" s="172">
        <v>796348011.28441405</v>
      </c>
    </row>
    <row r="110" spans="1:10" x14ac:dyDescent="0.25">
      <c r="A110" s="81"/>
      <c r="B110" s="80"/>
      <c r="C110" s="81"/>
      <c r="D110" s="81"/>
      <c r="E110" s="81"/>
      <c r="F110" s="164"/>
      <c r="G110" s="165"/>
      <c r="H110" s="115"/>
      <c r="I110" s="146"/>
      <c r="J110" s="146"/>
    </row>
    <row r="111" spans="1:10" x14ac:dyDescent="0.25">
      <c r="A111" s="75" t="s">
        <v>112</v>
      </c>
      <c r="B111" s="74"/>
      <c r="C111" s="75"/>
      <c r="G111" s="166"/>
      <c r="H111" s="115"/>
      <c r="I111" s="146"/>
      <c r="J111" s="146"/>
    </row>
    <row r="112" spans="1:10" ht="38.25" x14ac:dyDescent="0.25">
      <c r="A112" s="156" t="s">
        <v>106</v>
      </c>
      <c r="B112" s="157" t="s">
        <v>107</v>
      </c>
      <c r="C112" s="156" t="s">
        <v>108</v>
      </c>
      <c r="D112" s="156" t="s">
        <v>81</v>
      </c>
      <c r="E112" s="156"/>
      <c r="F112" s="158">
        <v>2021</v>
      </c>
      <c r="G112" s="159">
        <f>+G105</f>
        <v>2022</v>
      </c>
      <c r="H112" s="167">
        <v>44621</v>
      </c>
      <c r="I112" s="159">
        <v>2023</v>
      </c>
      <c r="J112" s="159">
        <v>2024</v>
      </c>
    </row>
    <row r="113" spans="1:14" x14ac:dyDescent="0.25">
      <c r="A113" s="161" t="s">
        <v>112</v>
      </c>
      <c r="B113" s="170">
        <v>7</v>
      </c>
      <c r="C113" s="76" t="s">
        <v>114</v>
      </c>
      <c r="D113" s="78" t="s">
        <v>203</v>
      </c>
      <c r="E113" s="78" t="str">
        <f t="shared" ref="E113:E117" si="15">+CONCATENATE(C113,D113)</f>
        <v>TMVDZ Padrón eléctrico</v>
      </c>
      <c r="F113" s="162">
        <v>14536992</v>
      </c>
      <c r="G113" s="172">
        <v>15709825.786967343</v>
      </c>
      <c r="H113" s="168">
        <v>15709825.786967343</v>
      </c>
      <c r="I113" s="168">
        <v>18020034.64250727</v>
      </c>
      <c r="J113" s="168">
        <v>19968399.812801916</v>
      </c>
    </row>
    <row r="114" spans="1:14" x14ac:dyDescent="0.25">
      <c r="A114" s="176" t="s">
        <v>195</v>
      </c>
      <c r="B114" s="170">
        <v>7</v>
      </c>
      <c r="C114" s="76" t="s">
        <v>114</v>
      </c>
      <c r="D114" s="78" t="s">
        <v>204</v>
      </c>
      <c r="E114" s="78" t="str">
        <f t="shared" si="15"/>
        <v>TMVDZ Busetón eléctrico</v>
      </c>
      <c r="F114" s="162">
        <v>12858978</v>
      </c>
      <c r="G114" s="172">
        <v>13906322.504132066</v>
      </c>
      <c r="H114" s="168">
        <v>13906322.504132066</v>
      </c>
      <c r="I114" s="168">
        <v>15958239.326321194</v>
      </c>
      <c r="J114" s="168">
        <v>17691390.661485929</v>
      </c>
    </row>
    <row r="115" spans="1:14" x14ac:dyDescent="0.25">
      <c r="A115" s="76"/>
      <c r="B115" s="170">
        <v>7</v>
      </c>
      <c r="C115" s="76" t="s">
        <v>58</v>
      </c>
      <c r="D115" s="78" t="s">
        <v>203</v>
      </c>
      <c r="E115" s="78" t="str">
        <f t="shared" si="15"/>
        <v>TKMZ Padrón eléctrico</v>
      </c>
      <c r="F115" s="162">
        <v>1150</v>
      </c>
      <c r="G115" s="172">
        <v>1284.8440978030328</v>
      </c>
      <c r="H115" s="168">
        <v>1215.33</v>
      </c>
      <c r="I115" s="168">
        <v>1417.982277553928</v>
      </c>
      <c r="J115" s="168">
        <v>1394.25</v>
      </c>
    </row>
    <row r="116" spans="1:14" x14ac:dyDescent="0.25">
      <c r="A116" s="76"/>
      <c r="B116" s="170">
        <v>7</v>
      </c>
      <c r="C116" s="76" t="s">
        <v>58</v>
      </c>
      <c r="D116" s="78" t="s">
        <v>204</v>
      </c>
      <c r="E116" s="78" t="str">
        <f t="shared" si="15"/>
        <v>TKMZ Busetón eléctrico</v>
      </c>
      <c r="F116" s="162">
        <v>1087</v>
      </c>
      <c r="G116" s="172">
        <v>1215.9662812755605</v>
      </c>
      <c r="H116" s="168">
        <v>1156.51</v>
      </c>
      <c r="I116" s="168">
        <v>1351.3425208175095</v>
      </c>
      <c r="J116" s="168">
        <v>1331.61</v>
      </c>
    </row>
    <row r="117" spans="1:14" x14ac:dyDescent="0.25">
      <c r="A117" s="76"/>
      <c r="B117" s="170">
        <v>7</v>
      </c>
      <c r="C117" s="76" t="s">
        <v>115</v>
      </c>
      <c r="D117" s="78"/>
      <c r="E117" s="78" t="str">
        <f t="shared" si="15"/>
        <v>TPASZ</v>
      </c>
      <c r="F117" s="162">
        <v>132</v>
      </c>
      <c r="G117" s="172">
        <v>139.42093287827078</v>
      </c>
      <c r="H117" s="172">
        <v>139.42093287827078</v>
      </c>
      <c r="I117" s="172">
        <v>157.71672354948808</v>
      </c>
      <c r="J117" s="172">
        <v>172.3458475540387</v>
      </c>
    </row>
    <row r="118" spans="1:14" x14ac:dyDescent="0.25">
      <c r="B118" s="147"/>
      <c r="F118" s="148"/>
      <c r="G118" s="149"/>
      <c r="H118" s="115"/>
      <c r="I118" s="146"/>
      <c r="J118" s="146"/>
    </row>
    <row r="119" spans="1:14" x14ac:dyDescent="0.25">
      <c r="A119" s="75" t="s">
        <v>196</v>
      </c>
      <c r="G119" s="166"/>
      <c r="H119" s="115"/>
      <c r="I119" s="146"/>
      <c r="J119" s="146"/>
    </row>
    <row r="120" spans="1:14" ht="38.25" x14ac:dyDescent="0.25">
      <c r="A120" s="156" t="s">
        <v>106</v>
      </c>
      <c r="B120" s="157" t="s">
        <v>107</v>
      </c>
      <c r="C120" s="156" t="s">
        <v>108</v>
      </c>
      <c r="D120" s="156" t="s">
        <v>81</v>
      </c>
      <c r="E120" s="156"/>
      <c r="F120" s="158">
        <v>2021</v>
      </c>
      <c r="G120" s="159">
        <f>+G112</f>
        <v>2022</v>
      </c>
      <c r="H120" s="159">
        <v>2023</v>
      </c>
      <c r="I120" s="159">
        <v>2023</v>
      </c>
      <c r="J120" s="159">
        <v>2024</v>
      </c>
    </row>
    <row r="121" spans="1:14" x14ac:dyDescent="0.25">
      <c r="A121" s="178" t="s">
        <v>105</v>
      </c>
      <c r="B121" s="170">
        <v>8</v>
      </c>
      <c r="C121" s="76" t="s">
        <v>110</v>
      </c>
      <c r="D121" s="78" t="s">
        <v>204</v>
      </c>
      <c r="E121" s="78" t="str">
        <f t="shared" ref="E121:E123" si="16">+CONCATENATE(C121,D121)</f>
        <v>TMVIZ Busetón eléctrico</v>
      </c>
      <c r="F121" s="162">
        <v>12346087.072668742</v>
      </c>
      <c r="G121" s="172">
        <v>13040174.06869572</v>
      </c>
      <c r="H121" s="172">
        <v>14751396.983015183</v>
      </c>
      <c r="I121" s="172">
        <v>14751396.983015183</v>
      </c>
      <c r="J121" s="172">
        <v>16119673.03420496</v>
      </c>
    </row>
    <row r="122" spans="1:14" x14ac:dyDescent="0.25">
      <c r="A122" s="176" t="s">
        <v>196</v>
      </c>
      <c r="B122" s="170">
        <v>8</v>
      </c>
      <c r="C122" s="76" t="s">
        <v>111</v>
      </c>
      <c r="D122" s="78"/>
      <c r="E122" s="78" t="str">
        <f t="shared" si="16"/>
        <v>TMVAZ</v>
      </c>
      <c r="F122" s="162">
        <v>273625</v>
      </c>
      <c r="G122" s="172">
        <v>294551.11233952793</v>
      </c>
      <c r="H122" s="172">
        <v>337065.43534493068</v>
      </c>
      <c r="I122" s="172">
        <v>337065.43534493068</v>
      </c>
      <c r="J122" s="172">
        <v>372619.90851674217</v>
      </c>
    </row>
    <row r="123" spans="1:14" x14ac:dyDescent="0.25">
      <c r="A123" s="76"/>
      <c r="B123" s="170">
        <v>8</v>
      </c>
      <c r="C123" s="176" t="s">
        <v>123</v>
      </c>
      <c r="D123" s="79"/>
      <c r="E123" s="78" t="str">
        <f t="shared" si="16"/>
        <v>TMSPZ</v>
      </c>
      <c r="F123" s="162">
        <v>873112500</v>
      </c>
      <c r="G123" s="172">
        <v>922198176.19453931</v>
      </c>
      <c r="H123" s="172">
        <v>1043215475.6825939</v>
      </c>
      <c r="I123" s="172">
        <v>1043215475.6825939</v>
      </c>
      <c r="J123" s="172">
        <v>1139979650.1706486</v>
      </c>
    </row>
    <row r="124" spans="1:14" x14ac:dyDescent="0.25">
      <c r="A124" s="81"/>
      <c r="B124" s="80"/>
      <c r="C124" s="81"/>
      <c r="D124" s="81"/>
      <c r="E124" s="81"/>
      <c r="F124" s="164"/>
      <c r="G124" s="165"/>
      <c r="H124" s="115"/>
      <c r="I124" s="146"/>
      <c r="J124" s="146"/>
    </row>
    <row r="125" spans="1:14" x14ac:dyDescent="0.25">
      <c r="A125" s="75" t="s">
        <v>112</v>
      </c>
      <c r="B125" s="74"/>
      <c r="C125" s="75"/>
      <c r="G125" s="166"/>
      <c r="H125" s="115"/>
      <c r="I125" s="146"/>
      <c r="J125" s="146"/>
    </row>
    <row r="126" spans="1:14" ht="40.5" customHeight="1" x14ac:dyDescent="0.25">
      <c r="A126" s="156" t="s">
        <v>106</v>
      </c>
      <c r="B126" s="157" t="s">
        <v>107</v>
      </c>
      <c r="C126" s="156" t="s">
        <v>108</v>
      </c>
      <c r="D126" s="156" t="s">
        <v>81</v>
      </c>
      <c r="E126" s="156"/>
      <c r="F126" s="158">
        <v>2021</v>
      </c>
      <c r="G126" s="159">
        <f>+G120</f>
        <v>2022</v>
      </c>
      <c r="H126" s="159">
        <v>2023</v>
      </c>
      <c r="I126" s="196" t="s">
        <v>243</v>
      </c>
      <c r="J126" s="159">
        <v>2024</v>
      </c>
      <c r="N126" s="224"/>
    </row>
    <row r="127" spans="1:14" ht="41.25" customHeight="1" x14ac:dyDescent="0.25">
      <c r="A127" s="161" t="s">
        <v>112</v>
      </c>
      <c r="B127" s="170">
        <v>8</v>
      </c>
      <c r="C127" s="76" t="s">
        <v>114</v>
      </c>
      <c r="D127" s="78" t="s">
        <v>204</v>
      </c>
      <c r="E127" s="78" t="str">
        <f t="shared" ref="E127:E129" si="17">+CONCATENATE(C127,D127)</f>
        <v>TMVDZ Busetón eléctrico</v>
      </c>
      <c r="F127" s="162">
        <v>12851818</v>
      </c>
      <c r="G127" s="172">
        <v>13898579.332852857</v>
      </c>
      <c r="H127" s="172">
        <v>15949353.628439415</v>
      </c>
      <c r="I127" s="172">
        <v>15949353.628439415</v>
      </c>
      <c r="J127" s="172">
        <v>17681539.928625491</v>
      </c>
      <c r="N127" s="224"/>
    </row>
    <row r="128" spans="1:14" x14ac:dyDescent="0.25">
      <c r="A128" s="180" t="s">
        <v>197</v>
      </c>
      <c r="B128" s="170">
        <v>8</v>
      </c>
      <c r="C128" s="76" t="s">
        <v>58</v>
      </c>
      <c r="D128" s="78" t="s">
        <v>204</v>
      </c>
      <c r="E128" s="78" t="str">
        <f t="shared" si="17"/>
        <v>TKMZ Busetón eléctrico</v>
      </c>
      <c r="F128" s="162">
        <v>1157</v>
      </c>
      <c r="G128" s="172">
        <v>1294.2713775858542</v>
      </c>
      <c r="H128" s="172">
        <v>1511.7789144003962</v>
      </c>
      <c r="I128" s="172">
        <v>1437.3303228854941</v>
      </c>
      <c r="J128" s="172">
        <v>1416.34</v>
      </c>
      <c r="N128" s="224"/>
    </row>
    <row r="129" spans="1:14" x14ac:dyDescent="0.25">
      <c r="A129" s="76"/>
      <c r="B129" s="170">
        <v>8</v>
      </c>
      <c r="C129" s="76" t="s">
        <v>115</v>
      </c>
      <c r="D129" s="78"/>
      <c r="E129" s="78" t="str">
        <f t="shared" si="17"/>
        <v>TPASZ</v>
      </c>
      <c r="F129" s="162">
        <v>149</v>
      </c>
      <c r="G129" s="172">
        <v>157.37665908229047</v>
      </c>
      <c r="H129" s="172">
        <v>178.02872582480089</v>
      </c>
      <c r="I129" s="172">
        <v>178.02872582480089</v>
      </c>
      <c r="J129" s="172">
        <v>194.54190367842241</v>
      </c>
      <c r="N129" s="224"/>
    </row>
    <row r="130" spans="1:14" x14ac:dyDescent="0.25">
      <c r="A130" s="225"/>
      <c r="B130" s="226"/>
      <c r="C130" s="225"/>
      <c r="D130" s="227"/>
      <c r="E130" s="227"/>
      <c r="F130" s="228"/>
      <c r="G130" s="229"/>
      <c r="H130" s="229"/>
      <c r="I130" s="146"/>
      <c r="J130" s="146"/>
      <c r="K130" s="230"/>
      <c r="L130" s="231"/>
      <c r="M130" s="230"/>
      <c r="N130" s="224"/>
    </row>
    <row r="131" spans="1:14" x14ac:dyDescent="0.25">
      <c r="A131" s="225"/>
      <c r="B131" s="226"/>
      <c r="C131" s="225"/>
      <c r="D131" s="227"/>
      <c r="E131" s="227"/>
      <c r="F131" s="228"/>
      <c r="G131" s="229"/>
      <c r="H131" s="229"/>
      <c r="I131" s="146"/>
      <c r="J131" s="146"/>
      <c r="K131" s="230"/>
      <c r="L131" s="231"/>
      <c r="M131" s="230"/>
      <c r="N131" s="224"/>
    </row>
    <row r="132" spans="1:14" x14ac:dyDescent="0.25">
      <c r="A132" s="225"/>
      <c r="B132" s="226"/>
      <c r="C132" s="225"/>
      <c r="D132" s="227"/>
      <c r="E132" s="227"/>
      <c r="F132" s="228"/>
      <c r="G132" s="229"/>
      <c r="H132" s="229"/>
      <c r="I132" s="146"/>
      <c r="J132" s="146"/>
      <c r="K132" s="230" t="s">
        <v>238</v>
      </c>
      <c r="L132" s="231"/>
      <c r="M132" s="230"/>
      <c r="N132" s="224"/>
    </row>
    <row r="133" spans="1:14" x14ac:dyDescent="0.25">
      <c r="A133" s="225"/>
      <c r="B133" s="226"/>
      <c r="C133" s="225"/>
      <c r="D133" s="227"/>
      <c r="E133" s="227"/>
      <c r="F133" s="228"/>
      <c r="G133" s="229"/>
      <c r="H133" s="229"/>
      <c r="I133" s="146"/>
      <c r="J133" s="146"/>
      <c r="K133" s="230"/>
      <c r="L133" s="231"/>
      <c r="M133" s="230"/>
      <c r="N133" s="224"/>
    </row>
    <row r="134" spans="1:14" x14ac:dyDescent="0.25">
      <c r="B134" s="147"/>
      <c r="F134" s="148"/>
      <c r="G134" s="149"/>
      <c r="H134" s="115"/>
      <c r="I134" s="146"/>
      <c r="J134" s="146"/>
    </row>
    <row r="135" spans="1:14" x14ac:dyDescent="0.25">
      <c r="A135" s="75" t="s">
        <v>198</v>
      </c>
      <c r="G135" s="166"/>
      <c r="H135" s="115"/>
      <c r="I135" s="146"/>
      <c r="J135" s="146"/>
    </row>
    <row r="136" spans="1:14" ht="38.25" x14ac:dyDescent="0.25">
      <c r="A136" s="156" t="s">
        <v>106</v>
      </c>
      <c r="B136" s="157" t="s">
        <v>107</v>
      </c>
      <c r="C136" s="156" t="s">
        <v>108</v>
      </c>
      <c r="D136" s="156" t="s">
        <v>81</v>
      </c>
      <c r="E136" s="156"/>
      <c r="F136" s="158">
        <v>2021</v>
      </c>
      <c r="G136" s="159">
        <f>+G126</f>
        <v>2022</v>
      </c>
      <c r="H136" s="159">
        <v>2023</v>
      </c>
      <c r="I136" s="159">
        <v>2024</v>
      </c>
      <c r="J136" s="146"/>
    </row>
    <row r="137" spans="1:14" x14ac:dyDescent="0.25">
      <c r="A137" s="178" t="s">
        <v>105</v>
      </c>
      <c r="B137" s="170">
        <v>13</v>
      </c>
      <c r="C137" s="76" t="s">
        <v>110</v>
      </c>
      <c r="D137" s="78" t="s">
        <v>203</v>
      </c>
      <c r="E137" s="78" t="str">
        <f t="shared" ref="E137:E140" si="18">+CONCATENATE(C137,D137)</f>
        <v>TMVIZ Padrón eléctrico</v>
      </c>
      <c r="F137" s="162">
        <v>16950658.820430279</v>
      </c>
      <c r="G137" s="172">
        <v>17903611.103376351</v>
      </c>
      <c r="H137" s="172">
        <v>20253048.266390104</v>
      </c>
      <c r="I137" s="172">
        <v>22131633.795503017</v>
      </c>
      <c r="J137" s="146"/>
    </row>
    <row r="138" spans="1:14" x14ac:dyDescent="0.25">
      <c r="A138" s="176" t="s">
        <v>198</v>
      </c>
      <c r="B138" s="170">
        <v>13</v>
      </c>
      <c r="C138" s="76" t="s">
        <v>110</v>
      </c>
      <c r="D138" s="78" t="s">
        <v>204</v>
      </c>
      <c r="E138" s="78" t="str">
        <f t="shared" si="18"/>
        <v>TMVIZ Busetón eléctrico</v>
      </c>
      <c r="F138" s="162">
        <v>12438112.014020089</v>
      </c>
      <c r="G138" s="172">
        <v>13137372.577569</v>
      </c>
      <c r="H138" s="172">
        <v>14861350.560551306</v>
      </c>
      <c r="I138" s="172">
        <v>16239825.432033055</v>
      </c>
      <c r="J138" s="146"/>
    </row>
    <row r="139" spans="1:14" x14ac:dyDescent="0.25">
      <c r="A139" s="76"/>
      <c r="B139" s="170">
        <v>13</v>
      </c>
      <c r="C139" s="76" t="s">
        <v>111</v>
      </c>
      <c r="D139" s="78"/>
      <c r="E139" s="78" t="str">
        <f t="shared" si="18"/>
        <v>TMVAZ</v>
      </c>
      <c r="F139" s="162">
        <v>559632</v>
      </c>
      <c r="G139" s="172">
        <v>602431.16711117292</v>
      </c>
      <c r="H139" s="172">
        <v>689383.65906972776</v>
      </c>
      <c r="I139" s="172">
        <v>762101.50623313466</v>
      </c>
      <c r="J139" s="146"/>
    </row>
    <row r="140" spans="1:14" x14ac:dyDescent="0.25">
      <c r="A140" s="76"/>
      <c r="B140" s="170">
        <v>13</v>
      </c>
      <c r="C140" s="76" t="s">
        <v>123</v>
      </c>
      <c r="D140" s="79"/>
      <c r="E140" s="78" t="str">
        <f t="shared" si="18"/>
        <v>TMSPZ</v>
      </c>
      <c r="F140" s="162">
        <v>762173615</v>
      </c>
      <c r="G140" s="172">
        <v>805022397.10987866</v>
      </c>
      <c r="H140" s="172">
        <v>910663070.7096132</v>
      </c>
      <c r="I140" s="172">
        <v>995132255.00379217</v>
      </c>
      <c r="J140" s="146"/>
    </row>
    <row r="141" spans="1:14" x14ac:dyDescent="0.25">
      <c r="A141" s="81"/>
      <c r="B141" s="80"/>
      <c r="C141" s="81"/>
      <c r="D141" s="81"/>
      <c r="E141" s="81"/>
      <c r="F141" s="164"/>
      <c r="G141" s="165"/>
      <c r="H141" s="115"/>
      <c r="I141" s="115"/>
      <c r="J141" s="146"/>
    </row>
    <row r="142" spans="1:14" x14ac:dyDescent="0.25">
      <c r="A142" s="75" t="s">
        <v>112</v>
      </c>
      <c r="B142" s="74"/>
      <c r="C142" s="75"/>
      <c r="G142" s="166"/>
      <c r="H142" s="115"/>
      <c r="I142" s="115"/>
      <c r="J142" s="146"/>
    </row>
    <row r="143" spans="1:14" ht="38.25" x14ac:dyDescent="0.25">
      <c r="A143" s="156" t="s">
        <v>106</v>
      </c>
      <c r="B143" s="157" t="s">
        <v>107</v>
      </c>
      <c r="C143" s="156" t="s">
        <v>108</v>
      </c>
      <c r="D143" s="156" t="s">
        <v>81</v>
      </c>
      <c r="E143" s="156"/>
      <c r="F143" s="158">
        <v>2021</v>
      </c>
      <c r="G143" s="159">
        <f>+G136</f>
        <v>2022</v>
      </c>
      <c r="H143" s="159">
        <v>2023</v>
      </c>
      <c r="I143" s="159">
        <v>2024</v>
      </c>
      <c r="J143" s="146"/>
    </row>
    <row r="144" spans="1:14" x14ac:dyDescent="0.25">
      <c r="A144" s="161" t="s">
        <v>112</v>
      </c>
      <c r="B144" s="170">
        <v>13</v>
      </c>
      <c r="C144" s="76" t="s">
        <v>114</v>
      </c>
      <c r="D144" s="78" t="s">
        <v>203</v>
      </c>
      <c r="E144" s="78" t="str">
        <f t="shared" ref="E144:E148" si="19">+CONCATENATE(C144,D144)</f>
        <v>TMVDZ Padrón eléctrico</v>
      </c>
      <c r="F144" s="162">
        <v>14265017</v>
      </c>
      <c r="G144" s="172">
        <v>15415908.044671657</v>
      </c>
      <c r="H144" s="172">
        <v>17682894.818677422</v>
      </c>
      <c r="I144" s="172">
        <v>19594807.701099109</v>
      </c>
      <c r="J144" s="146"/>
    </row>
    <row r="145" spans="1:10" x14ac:dyDescent="0.25">
      <c r="A145" s="176" t="s">
        <v>199</v>
      </c>
      <c r="B145" s="170">
        <v>13</v>
      </c>
      <c r="C145" s="76" t="s">
        <v>114</v>
      </c>
      <c r="D145" s="78" t="s">
        <v>204</v>
      </c>
      <c r="E145" s="78" t="str">
        <f t="shared" si="19"/>
        <v>TMVDZ Busetón eléctrico</v>
      </c>
      <c r="F145" s="162">
        <v>12616177</v>
      </c>
      <c r="G145" s="172">
        <v>13643745.72623216</v>
      </c>
      <c r="H145" s="172">
        <v>15656918.609646033</v>
      </c>
      <c r="I145" s="172">
        <v>17357344.880864836</v>
      </c>
      <c r="J145" s="146"/>
    </row>
    <row r="146" spans="1:10" x14ac:dyDescent="0.25">
      <c r="A146" s="76"/>
      <c r="B146" s="170">
        <v>13</v>
      </c>
      <c r="C146" s="76" t="s">
        <v>58</v>
      </c>
      <c r="D146" s="78" t="s">
        <v>203</v>
      </c>
      <c r="E146" s="78" t="str">
        <f t="shared" si="19"/>
        <v>TKMZ Padrón eléctrico</v>
      </c>
      <c r="F146" s="162">
        <v>1117</v>
      </c>
      <c r="G146" s="172">
        <v>1247.9746584747718</v>
      </c>
      <c r="H146" s="172">
        <v>1376.3</v>
      </c>
      <c r="I146" s="172">
        <v>1353.27</v>
      </c>
      <c r="J146" s="146"/>
    </row>
    <row r="147" spans="1:10" x14ac:dyDescent="0.25">
      <c r="A147" s="76"/>
      <c r="B147" s="170">
        <v>13</v>
      </c>
      <c r="C147" s="76" t="s">
        <v>58</v>
      </c>
      <c r="D147" s="78" t="s">
        <v>204</v>
      </c>
      <c r="E147" s="78" t="str">
        <f t="shared" si="19"/>
        <v>TKMZ Busetón eléctrico</v>
      </c>
      <c r="F147" s="162">
        <v>1057</v>
      </c>
      <c r="G147" s="172">
        <v>1182.4069542854345</v>
      </c>
      <c r="H147" s="172">
        <v>1313.1</v>
      </c>
      <c r="I147" s="172">
        <v>1293.92</v>
      </c>
      <c r="J147" s="146"/>
    </row>
    <row r="148" spans="1:10" x14ac:dyDescent="0.25">
      <c r="A148" s="76"/>
      <c r="B148" s="170">
        <v>13</v>
      </c>
      <c r="C148" s="76" t="s">
        <v>115</v>
      </c>
      <c r="D148" s="78"/>
      <c r="E148" s="78" t="str">
        <f t="shared" si="19"/>
        <v>TPASZ</v>
      </c>
      <c r="F148" s="162">
        <v>95</v>
      </c>
      <c r="G148" s="172">
        <v>100.34082290481608</v>
      </c>
      <c r="H148" s="172">
        <v>113.50824800910125</v>
      </c>
      <c r="I148" s="172">
        <v>124.03678422449754</v>
      </c>
      <c r="J148" s="146"/>
    </row>
    <row r="149" spans="1:10" x14ac:dyDescent="0.25">
      <c r="B149" s="147"/>
      <c r="F149" s="148"/>
      <c r="G149" s="149"/>
      <c r="H149" s="115"/>
      <c r="I149" s="115"/>
      <c r="J149" s="146"/>
    </row>
    <row r="150" spans="1:10" x14ac:dyDescent="0.25">
      <c r="A150" s="75" t="s">
        <v>200</v>
      </c>
      <c r="G150" s="166"/>
      <c r="H150" s="115"/>
      <c r="I150" s="115"/>
      <c r="J150" s="146"/>
    </row>
    <row r="151" spans="1:10" ht="38.25" x14ac:dyDescent="0.25">
      <c r="A151" s="156" t="s">
        <v>106</v>
      </c>
      <c r="B151" s="157" t="s">
        <v>107</v>
      </c>
      <c r="C151" s="156" t="s">
        <v>108</v>
      </c>
      <c r="D151" s="156" t="s">
        <v>81</v>
      </c>
      <c r="E151" s="156"/>
      <c r="F151" s="158">
        <v>2021</v>
      </c>
      <c r="G151" s="159">
        <f>+G143</f>
        <v>2022</v>
      </c>
      <c r="H151" s="159">
        <v>2023</v>
      </c>
      <c r="I151" s="159">
        <v>2024</v>
      </c>
      <c r="J151" s="146"/>
    </row>
    <row r="152" spans="1:10" x14ac:dyDescent="0.25">
      <c r="A152" s="178" t="s">
        <v>105</v>
      </c>
      <c r="B152" s="170">
        <v>17</v>
      </c>
      <c r="C152" s="76" t="s">
        <v>110</v>
      </c>
      <c r="D152" s="78" t="s">
        <v>203</v>
      </c>
      <c r="E152" s="78" t="str">
        <f t="shared" ref="E152:E155" si="20">+CONCATENATE(C152,D152)</f>
        <v>TMVIZ Padrón eléctrico</v>
      </c>
      <c r="F152" s="162">
        <v>14919191.749640431</v>
      </c>
      <c r="G152" s="172">
        <v>15757936.602459617</v>
      </c>
      <c r="H152" s="172">
        <v>17825803.339089718</v>
      </c>
      <c r="I152" s="172">
        <v>19479248.08267425</v>
      </c>
      <c r="J152" s="146"/>
    </row>
    <row r="153" spans="1:10" x14ac:dyDescent="0.25">
      <c r="A153" s="176" t="s">
        <v>200</v>
      </c>
      <c r="B153" s="170">
        <v>17</v>
      </c>
      <c r="C153" s="76" t="s">
        <v>110</v>
      </c>
      <c r="D153" s="78" t="s">
        <v>204</v>
      </c>
      <c r="E153" s="78" t="str">
        <f t="shared" si="20"/>
        <v>TMVIZ Busetón eléctrico</v>
      </c>
      <c r="F153" s="162">
        <v>11415898.9953997</v>
      </c>
      <c r="G153" s="172">
        <v>12057691.572596518</v>
      </c>
      <c r="H153" s="172">
        <v>13639986.257017676</v>
      </c>
      <c r="I153" s="172">
        <v>14905172.636011062</v>
      </c>
      <c r="J153" s="146"/>
    </row>
    <row r="154" spans="1:10" x14ac:dyDescent="0.25">
      <c r="A154" s="76"/>
      <c r="B154" s="170">
        <v>17</v>
      </c>
      <c r="C154" s="76" t="s">
        <v>111</v>
      </c>
      <c r="D154" s="78"/>
      <c r="E154" s="78" t="str">
        <f t="shared" si="20"/>
        <v>TMVAZ</v>
      </c>
      <c r="F154" s="162">
        <v>265156</v>
      </c>
      <c r="G154" s="172">
        <v>285434.42574143392</v>
      </c>
      <c r="H154" s="172">
        <v>326632.88286640629</v>
      </c>
      <c r="I154" s="172">
        <v>361086.9052998274</v>
      </c>
      <c r="J154" s="146"/>
    </row>
    <row r="155" spans="1:10" x14ac:dyDescent="0.25">
      <c r="A155" s="76"/>
      <c r="B155" s="170">
        <v>17</v>
      </c>
      <c r="C155" s="76" t="s">
        <v>123</v>
      </c>
      <c r="D155" s="79"/>
      <c r="E155" s="78" t="str">
        <f t="shared" si="20"/>
        <v>TMSPZ</v>
      </c>
      <c r="F155" s="162">
        <v>644215780</v>
      </c>
      <c r="G155" s="172">
        <v>680433068.35229433</v>
      </c>
      <c r="H155" s="172">
        <v>769724258.18543804</v>
      </c>
      <c r="I155" s="172">
        <v>841120565.24080396</v>
      </c>
      <c r="J155" s="146"/>
    </row>
    <row r="156" spans="1:10" x14ac:dyDescent="0.25">
      <c r="A156" s="81"/>
      <c r="B156" s="80"/>
      <c r="C156" s="81"/>
      <c r="D156" s="81"/>
      <c r="E156" s="81"/>
      <c r="F156" s="164"/>
      <c r="G156" s="165"/>
      <c r="H156" s="115"/>
      <c r="I156" s="146"/>
      <c r="J156" s="146"/>
    </row>
    <row r="157" spans="1:10" x14ac:dyDescent="0.25">
      <c r="A157" s="75" t="s">
        <v>112</v>
      </c>
      <c r="B157" s="74"/>
      <c r="C157" s="75"/>
      <c r="G157" s="166"/>
      <c r="H157" s="115"/>
      <c r="I157" s="146"/>
      <c r="J157" s="146"/>
    </row>
    <row r="158" spans="1:10" ht="38.25" x14ac:dyDescent="0.25">
      <c r="A158" s="156" t="s">
        <v>106</v>
      </c>
      <c r="B158" s="157" t="s">
        <v>107</v>
      </c>
      <c r="C158" s="156" t="s">
        <v>108</v>
      </c>
      <c r="D158" s="156" t="s">
        <v>81</v>
      </c>
      <c r="E158" s="156"/>
      <c r="F158" s="158">
        <v>2021</v>
      </c>
      <c r="G158" s="159">
        <f>+G151</f>
        <v>2022</v>
      </c>
      <c r="H158" s="167">
        <v>44743</v>
      </c>
      <c r="I158" s="159">
        <v>2023</v>
      </c>
      <c r="J158" s="159">
        <v>2024</v>
      </c>
    </row>
    <row r="159" spans="1:10" x14ac:dyDescent="0.25">
      <c r="A159" s="175" t="s">
        <v>112</v>
      </c>
      <c r="B159" s="170">
        <v>17</v>
      </c>
      <c r="C159" s="76" t="s">
        <v>114</v>
      </c>
      <c r="D159" s="78" t="s">
        <v>203</v>
      </c>
      <c r="E159" s="78" t="str">
        <f t="shared" ref="E159:E163" si="21">+CONCATENATE(C159,D159)</f>
        <v>TMVDZ Padrón eléctrico</v>
      </c>
      <c r="F159" s="162">
        <v>15128238</v>
      </c>
      <c r="G159" s="172">
        <v>16348773.077936567</v>
      </c>
      <c r="H159" s="168">
        <v>16348773.077936567</v>
      </c>
      <c r="I159" s="168">
        <v>18752942.344612621</v>
      </c>
      <c r="J159" s="168">
        <v>20780551.082866583</v>
      </c>
    </row>
    <row r="160" spans="1:10" x14ac:dyDescent="0.25">
      <c r="A160" s="176" t="s">
        <v>201</v>
      </c>
      <c r="B160" s="170">
        <v>17</v>
      </c>
      <c r="C160" s="76" t="s">
        <v>114</v>
      </c>
      <c r="D160" s="78" t="s">
        <v>204</v>
      </c>
      <c r="E160" s="78" t="str">
        <f t="shared" si="21"/>
        <v>TMVDZ Busetón eléctrico</v>
      </c>
      <c r="F160" s="162">
        <v>13827156</v>
      </c>
      <c r="G160" s="172">
        <v>14953357.15256257</v>
      </c>
      <c r="H160" s="168">
        <v>14953357.15256257</v>
      </c>
      <c r="I160" s="168">
        <v>17159766.868749451</v>
      </c>
      <c r="J160" s="168">
        <v>19023410.611116152</v>
      </c>
    </row>
    <row r="161" spans="1:10" x14ac:dyDescent="0.25">
      <c r="A161" s="76"/>
      <c r="B161" s="170">
        <v>17</v>
      </c>
      <c r="C161" s="76" t="s">
        <v>58</v>
      </c>
      <c r="D161" s="78" t="s">
        <v>203</v>
      </c>
      <c r="E161" s="78" t="str">
        <f t="shared" si="21"/>
        <v>TKMZ Padrón eléctrico</v>
      </c>
      <c r="F161" s="162">
        <v>1347</v>
      </c>
      <c r="G161" s="172">
        <v>1504.9434780353783</v>
      </c>
      <c r="H161" s="168">
        <v>1423.53</v>
      </c>
      <c r="I161" s="168">
        <v>1660.888806839253</v>
      </c>
      <c r="J161" s="168">
        <v>1633.1</v>
      </c>
    </row>
    <row r="162" spans="1:10" x14ac:dyDescent="0.25">
      <c r="A162" s="76"/>
      <c r="B162" s="170">
        <v>17</v>
      </c>
      <c r="C162" s="76" t="s">
        <v>58</v>
      </c>
      <c r="D162" s="78" t="s">
        <v>204</v>
      </c>
      <c r="E162" s="78" t="str">
        <f t="shared" si="21"/>
        <v>TKMZ Busetón eléctrico</v>
      </c>
      <c r="F162" s="162">
        <v>1120</v>
      </c>
      <c r="G162" s="172">
        <v>1252.8815409646988</v>
      </c>
      <c r="H162" s="168">
        <v>1191.6199999999999</v>
      </c>
      <c r="I162" s="168">
        <v>1392.3676387448118</v>
      </c>
      <c r="J162" s="168">
        <v>1372.03</v>
      </c>
    </row>
    <row r="163" spans="1:10" x14ac:dyDescent="0.25">
      <c r="A163" s="76"/>
      <c r="B163" s="170">
        <v>17</v>
      </c>
      <c r="C163" s="76" t="s">
        <v>115</v>
      </c>
      <c r="D163" s="78"/>
      <c r="E163" s="78" t="str">
        <f t="shared" si="21"/>
        <v>TPASZ</v>
      </c>
      <c r="F163" s="162">
        <v>162</v>
      </c>
      <c r="G163" s="172">
        <v>171.10750853242322</v>
      </c>
      <c r="H163" s="172">
        <v>171.10750853242322</v>
      </c>
      <c r="I163" s="172">
        <v>193.56143344709898</v>
      </c>
      <c r="J163" s="172">
        <v>211.51535836177473</v>
      </c>
    </row>
    <row r="164" spans="1:10" x14ac:dyDescent="0.25">
      <c r="B164" s="147"/>
      <c r="F164" s="148"/>
      <c r="G164" s="149"/>
      <c r="H164" s="115"/>
      <c r="I164" s="146"/>
      <c r="J164" s="146"/>
    </row>
    <row r="165" spans="1:10" x14ac:dyDescent="0.25">
      <c r="B165" s="147"/>
      <c r="F165" s="148"/>
      <c r="G165" s="149"/>
      <c r="H165" s="115"/>
      <c r="I165" s="146"/>
      <c r="J165" s="146"/>
    </row>
    <row r="166" spans="1:10" x14ac:dyDescent="0.25">
      <c r="B166" s="147"/>
      <c r="F166" s="148"/>
      <c r="G166" s="149"/>
      <c r="H166" s="115"/>
      <c r="I166" s="146"/>
      <c r="J166" s="146"/>
    </row>
  </sheetData>
  <pageMargins left="0.7" right="0.7" top="0.75" bottom="0.75" header="0.3" footer="0.3"/>
  <pageSetup orientation="portrait" r:id="rId1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5" tint="0.59999389629810485"/>
  </sheetPr>
  <dimension ref="A1:K21"/>
  <sheetViews>
    <sheetView tabSelected="1" workbookViewId="0">
      <selection activeCell="D21" sqref="D21"/>
    </sheetView>
  </sheetViews>
  <sheetFormatPr baseColWidth="10" defaultColWidth="11.42578125" defaultRowHeight="14.25" x14ac:dyDescent="0.2"/>
  <cols>
    <col min="1" max="1" width="30.140625" style="28" customWidth="1"/>
    <col min="2" max="2" width="18.42578125" style="28" bestFit="1" customWidth="1"/>
    <col min="3" max="4" width="20.28515625" style="28" customWidth="1"/>
    <col min="5" max="5" width="20.42578125" style="28" customWidth="1"/>
    <col min="6" max="6" width="20.28515625" style="28" bestFit="1" customWidth="1"/>
    <col min="7" max="7" width="7.42578125" style="120" customWidth="1"/>
    <col min="8" max="8" width="24.42578125" style="28" bestFit="1" customWidth="1"/>
    <col min="9" max="10" width="20.28515625" style="28" bestFit="1" customWidth="1"/>
    <col min="11" max="16384" width="11.42578125" style="28"/>
  </cols>
  <sheetData>
    <row r="1" spans="1:11" ht="15.75" customHeight="1" x14ac:dyDescent="0.2">
      <c r="A1" s="306" t="s">
        <v>94</v>
      </c>
      <c r="B1" s="306"/>
      <c r="C1" s="306"/>
      <c r="D1" s="306"/>
      <c r="H1" s="306" t="s">
        <v>94</v>
      </c>
      <c r="I1" s="306"/>
      <c r="J1" s="306"/>
      <c r="K1" s="237"/>
    </row>
    <row r="2" spans="1:11" ht="15" customHeight="1" x14ac:dyDescent="0.2">
      <c r="A2" s="306" t="s">
        <v>95</v>
      </c>
      <c r="B2" s="306"/>
      <c r="C2" s="306"/>
      <c r="D2" s="306"/>
      <c r="H2" s="306" t="s">
        <v>239</v>
      </c>
      <c r="I2" s="306"/>
      <c r="J2" s="306"/>
      <c r="K2" s="237"/>
    </row>
    <row r="3" spans="1:11" ht="15.75" customHeight="1" x14ac:dyDescent="0.2">
      <c r="A3" s="306"/>
      <c r="B3" s="306"/>
      <c r="C3" s="306"/>
      <c r="D3" s="306"/>
      <c r="H3" s="307"/>
      <c r="I3" s="307"/>
      <c r="J3" s="307"/>
    </row>
    <row r="4" spans="1:11" ht="28.5" customHeight="1" x14ac:dyDescent="0.2">
      <c r="A4" s="181" t="s">
        <v>202</v>
      </c>
      <c r="B4" s="182">
        <v>2019</v>
      </c>
      <c r="C4" s="182">
        <v>2020</v>
      </c>
      <c r="D4" s="182">
        <v>2021</v>
      </c>
      <c r="E4" s="182">
        <v>2022</v>
      </c>
      <c r="F4" s="183">
        <v>2023</v>
      </c>
      <c r="H4" s="181" t="s">
        <v>202</v>
      </c>
      <c r="I4" s="183">
        <v>2023</v>
      </c>
      <c r="J4" s="183">
        <v>2024</v>
      </c>
    </row>
    <row r="5" spans="1:11" s="32" customFormat="1" ht="13.5" customHeight="1" x14ac:dyDescent="0.2">
      <c r="A5" s="185" t="s">
        <v>96</v>
      </c>
      <c r="B5" s="184">
        <v>667052273.14368737</v>
      </c>
      <c r="C5" s="184">
        <v>698436074.52443421</v>
      </c>
      <c r="D5" s="184">
        <v>715123408.27721751</v>
      </c>
      <c r="E5" s="184">
        <v>768717726.55183387</v>
      </c>
      <c r="F5" s="184">
        <v>879197562.65028369</v>
      </c>
      <c r="G5" s="120"/>
      <c r="H5" s="185" t="s">
        <v>100</v>
      </c>
      <c r="I5" s="184">
        <v>2016787</v>
      </c>
      <c r="J5" s="184">
        <v>2225827</v>
      </c>
    </row>
    <row r="6" spans="1:11" s="32" customFormat="1" ht="13.5" customHeight="1" x14ac:dyDescent="0.2">
      <c r="A6" s="185" t="s">
        <v>97</v>
      </c>
      <c r="B6" s="184">
        <v>669781222.01522696</v>
      </c>
      <c r="C6" s="184">
        <v>707359296.73971736</v>
      </c>
      <c r="D6" s="184">
        <v>729774149.86357307</v>
      </c>
      <c r="E6" s="184">
        <v>797692297.57095647</v>
      </c>
      <c r="F6" s="184">
        <v>921543908.81020701</v>
      </c>
      <c r="G6" s="120"/>
      <c r="H6" s="185" t="s">
        <v>240</v>
      </c>
      <c r="I6" s="184">
        <v>2905476</v>
      </c>
      <c r="J6" s="184">
        <v>3218802</v>
      </c>
    </row>
    <row r="7" spans="1:11" s="32" customFormat="1" ht="13.5" customHeight="1" x14ac:dyDescent="0.2">
      <c r="A7" s="185" t="s">
        <v>98</v>
      </c>
      <c r="B7" s="184">
        <v>909950997.8116895</v>
      </c>
      <c r="C7" s="184">
        <v>961003797.54308438</v>
      </c>
      <c r="D7" s="184">
        <v>991456156.15726972</v>
      </c>
      <c r="E7" s="184">
        <v>1083728355.2641747</v>
      </c>
      <c r="F7" s="184">
        <v>1251990607.9571583</v>
      </c>
      <c r="G7" s="120"/>
      <c r="H7" s="185" t="s">
        <v>241</v>
      </c>
      <c r="I7" s="184">
        <v>1016124514</v>
      </c>
      <c r="J7" s="184">
        <v>1121445757</v>
      </c>
    </row>
    <row r="8" spans="1:11" s="32" customFormat="1" ht="13.5" customHeight="1" x14ac:dyDescent="0.2">
      <c r="A8" s="185" t="s">
        <v>99</v>
      </c>
      <c r="B8" s="184">
        <v>79320095.664962202</v>
      </c>
      <c r="C8" s="184">
        <v>82337437.19755131</v>
      </c>
      <c r="D8" s="184">
        <v>83655101.940223262</v>
      </c>
      <c r="E8" s="184">
        <v>88366583.856247768</v>
      </c>
      <c r="F8" s="184">
        <v>99981964.655095428</v>
      </c>
      <c r="G8" s="120"/>
      <c r="H8" s="185" t="s">
        <v>242</v>
      </c>
      <c r="I8" s="184">
        <v>1463875486</v>
      </c>
      <c r="J8" s="184">
        <v>1621739866</v>
      </c>
    </row>
    <row r="9" spans="1:11" s="32" customFormat="1" ht="13.5" customHeight="1" x14ac:dyDescent="0.2">
      <c r="A9" s="185" t="s">
        <v>100</v>
      </c>
      <c r="B9" s="184">
        <v>1324014.8181519613</v>
      </c>
      <c r="C9" s="184">
        <v>1386307.7144526027</v>
      </c>
      <c r="D9" s="184">
        <v>1419429.9719632568</v>
      </c>
      <c r="E9" s="184">
        <v>1525807.9492541899</v>
      </c>
      <c r="F9" s="184">
        <v>1745096.5207659442</v>
      </c>
      <c r="G9" s="120"/>
      <c r="H9" s="28"/>
      <c r="I9" s="28"/>
    </row>
    <row r="10" spans="1:11" s="32" customFormat="1" ht="13.5" customHeight="1" x14ac:dyDescent="0.2">
      <c r="A10" s="185" t="s">
        <v>240</v>
      </c>
      <c r="B10" s="184">
        <v>1329430.6859086053</v>
      </c>
      <c r="C10" s="184">
        <v>1404018.3930793034</v>
      </c>
      <c r="D10" s="184">
        <v>1448509.0305942362</v>
      </c>
      <c r="E10" s="184">
        <v>1583317.9304624619</v>
      </c>
      <c r="F10" s="184">
        <v>1829147.6537641694</v>
      </c>
      <c r="G10" s="120"/>
      <c r="H10" s="28"/>
      <c r="I10" s="28"/>
    </row>
    <row r="11" spans="1:11" s="32" customFormat="1" ht="13.5" customHeight="1" x14ac:dyDescent="0.2">
      <c r="A11" s="185" t="s">
        <v>101</v>
      </c>
      <c r="B11" s="184">
        <v>1806137.5628716918</v>
      </c>
      <c r="C11" s="184">
        <v>1907470.9088500871</v>
      </c>
      <c r="D11" s="184">
        <v>1967914.9865019496</v>
      </c>
      <c r="E11" s="184">
        <v>2151063.6233148584</v>
      </c>
      <c r="F11" s="184">
        <v>2485042.8988286569</v>
      </c>
      <c r="G11" s="120"/>
      <c r="H11" s="120"/>
      <c r="I11" s="120"/>
    </row>
    <row r="12" spans="1:11" x14ac:dyDescent="0.2">
      <c r="H12" s="120"/>
      <c r="I12" s="120"/>
    </row>
    <row r="13" spans="1:11" x14ac:dyDescent="0.2">
      <c r="H13" s="120"/>
      <c r="I13" s="120"/>
    </row>
    <row r="14" spans="1:11" x14ac:dyDescent="0.2">
      <c r="H14" s="120"/>
      <c r="I14" s="120"/>
    </row>
    <row r="15" spans="1:11" x14ac:dyDescent="0.2">
      <c r="F15" s="120"/>
      <c r="H15" s="120"/>
      <c r="I15" s="120"/>
    </row>
    <row r="16" spans="1:11" x14ac:dyDescent="0.2">
      <c r="F16" s="120"/>
      <c r="H16" s="120"/>
      <c r="I16" s="120"/>
    </row>
    <row r="17" spans="6:9" x14ac:dyDescent="0.2">
      <c r="F17" s="120"/>
      <c r="H17" s="120"/>
      <c r="I17" s="120"/>
    </row>
    <row r="18" spans="6:9" x14ac:dyDescent="0.2">
      <c r="F18" s="120"/>
    </row>
    <row r="19" spans="6:9" x14ac:dyDescent="0.2">
      <c r="F19" s="120"/>
    </row>
    <row r="20" spans="6:9" x14ac:dyDescent="0.2">
      <c r="F20" s="120"/>
    </row>
    <row r="21" spans="6:9" x14ac:dyDescent="0.2">
      <c r="F21" s="120"/>
    </row>
  </sheetData>
  <mergeCells count="5">
    <mergeCell ref="A1:D1"/>
    <mergeCell ref="A2:D2"/>
    <mergeCell ref="A3:D3"/>
    <mergeCell ref="H1:J1"/>
    <mergeCell ref="H2:J3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0C0C75-7A66-4ED9-957D-9EB8D07463EE}">
  <sheetPr>
    <tabColor theme="1"/>
  </sheetPr>
  <dimension ref="A1"/>
  <sheetViews>
    <sheetView workbookViewId="0">
      <selection activeCell="G12" sqref="G12"/>
    </sheetView>
  </sheetViews>
  <sheetFormatPr baseColWidth="10" defaultColWidth="10.85546875" defaultRowHeight="15" x14ac:dyDescent="0.25"/>
  <sheetData/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6d4a1d0b-1085-4621-a04c-793d50865184}" enabled="1" method="Standard" siteId="{052126ec-16f8-47eb-ae56-6886b94a9358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Fase III Rev. 0</vt:lpstr>
      <vt:lpstr>Fase I-II (2)</vt:lpstr>
      <vt:lpstr>Fase III Rev 1</vt:lpstr>
      <vt:lpstr>Fase III Rev 2</vt:lpstr>
      <vt:lpstr>Hoja1</vt:lpstr>
      <vt:lpstr>Fase IV</vt:lpstr>
      <vt:lpstr>Fase V</vt:lpstr>
      <vt:lpstr>TransmiCable</vt:lpstr>
      <vt:lpstr>Indicadores Fase III</vt:lpstr>
      <vt:lpstr>Indicadores Fase IV</vt:lpstr>
      <vt:lpstr>Indicadores Fase V</vt:lpstr>
      <vt:lpstr>CONTINGENCIA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German Arbelaez Naranjo</dc:creator>
  <cp:keywords/>
  <dc:description/>
  <cp:lastModifiedBy>Rodrigo Armando Ramos Martinez</cp:lastModifiedBy>
  <cp:revision/>
  <cp:lastPrinted>2020-05-08T19:29:37Z</cp:lastPrinted>
  <dcterms:created xsi:type="dcterms:W3CDTF">2017-08-31T20:26:56Z</dcterms:created>
  <dcterms:modified xsi:type="dcterms:W3CDTF">2025-01-27T16:53:20Z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d4a1d0b-1085-4621-a04c-793d50865184_Enabled">
    <vt:lpwstr>true</vt:lpwstr>
  </property>
  <property fmtid="{D5CDD505-2E9C-101B-9397-08002B2CF9AE}" pid="3" name="MSIP_Label_6d4a1d0b-1085-4621-a04c-793d50865184_SetDate">
    <vt:lpwstr>2022-09-13T21:47:16Z</vt:lpwstr>
  </property>
  <property fmtid="{D5CDD505-2E9C-101B-9397-08002B2CF9AE}" pid="4" name="MSIP_Label_6d4a1d0b-1085-4621-a04c-793d50865184_Method">
    <vt:lpwstr>Standard</vt:lpwstr>
  </property>
  <property fmtid="{D5CDD505-2E9C-101B-9397-08002B2CF9AE}" pid="5" name="MSIP_Label_6d4a1d0b-1085-4621-a04c-793d50865184_Name">
    <vt:lpwstr>Criticidad media</vt:lpwstr>
  </property>
  <property fmtid="{D5CDD505-2E9C-101B-9397-08002B2CF9AE}" pid="6" name="MSIP_Label_6d4a1d0b-1085-4621-a04c-793d50865184_SiteId">
    <vt:lpwstr>052126ec-16f8-47eb-ae56-6886b94a9358</vt:lpwstr>
  </property>
  <property fmtid="{D5CDD505-2E9C-101B-9397-08002B2CF9AE}" pid="7" name="MSIP_Label_6d4a1d0b-1085-4621-a04c-793d50865184_ActionId">
    <vt:lpwstr>cee00824-fb9b-49ec-b1dc-671a8469c6a0</vt:lpwstr>
  </property>
  <property fmtid="{D5CDD505-2E9C-101B-9397-08002B2CF9AE}" pid="8" name="MSIP_Label_6d4a1d0b-1085-4621-a04c-793d50865184_ContentBits">
    <vt:lpwstr>0</vt:lpwstr>
  </property>
</Properties>
</file>